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tabRatio="755" firstSheet="10" activeTab="11"/>
  </bookViews>
  <sheets>
    <sheet name="1. Титульный лист" sheetId="30" r:id="rId1"/>
    <sheet name="1.1 Общее кол-во участников ЕГЭ" sheetId="29" r:id="rId2"/>
    <sheet name="1.2 Общие кол-во заявленных" sheetId="47" r:id="rId3"/>
    <sheet name="1.3 Процент юнушей и девушек" sheetId="48" r:id="rId4"/>
    <sheet name="2. Итоги ВТГ по годам" sheetId="1" r:id="rId5"/>
    <sheet name="3. Результаты ЕГЭ-2020" sheetId="46" r:id="rId6"/>
    <sheet name="4.Распределение тестовых баллов" sheetId="50" r:id="rId7"/>
    <sheet name="4.1 Шкала баллов от 0 до 9" sheetId="12" r:id="rId8"/>
    <sheet name="4.2 Шкала баллов от 0 до 10" sheetId="31" r:id="rId9"/>
    <sheet name="4.3 Ранжирование ОО по качеству" sheetId="49" r:id="rId10"/>
    <sheet name="5.1 Нарушения Порядка ГИА" sheetId="53" r:id="rId11"/>
    <sheet name="5.2 Нарушения в ППЭ" sheetId="51" r:id="rId12"/>
    <sheet name="6. Доля не преодолевших по АТЕ" sheetId="9" r:id="rId13"/>
    <sheet name="6.1 РУСС" sheetId="35" r:id="rId14"/>
    <sheet name="6.2 МАТ П" sheetId="36" r:id="rId15"/>
    <sheet name="6.3 ЛИТ" sheetId="37" r:id="rId16"/>
    <sheet name="6.4 ИКТ" sheetId="38" r:id="rId17"/>
    <sheet name="6.5 ФИЗ" sheetId="39" r:id="rId18"/>
    <sheet name="6.6 ХИМ" sheetId="40" r:id="rId19"/>
    <sheet name="6.7 БИО " sheetId="41" r:id="rId20"/>
    <sheet name="6.8 ОБЩ" sheetId="42" r:id="rId21"/>
    <sheet name="6.9 ИСТ" sheetId="43" r:id="rId22"/>
    <sheet name="6.10 ГЕО" sheetId="44" r:id="rId23"/>
    <sheet name="6.11 ИНЯЗ" sheetId="45" r:id="rId24"/>
    <sheet name="7.1 Результаты ЕГЭ ВТГ по АТЕ" sheetId="25" r:id="rId25"/>
    <sheet name="7.2 Результаты ЕГЭ ВПЛ по АТЕ" sheetId="32" r:id="rId26"/>
    <sheet name="7.3 Результаты ЕГЭ СПО по АТЕ" sheetId="33" r:id="rId27"/>
    <sheet name="8.1 Результаты ЕГЭ ВТГ по ОО" sheetId="13" r:id="rId28"/>
    <sheet name="8.2 Результаты ЕГЭ по СПО" sheetId="34" r:id="rId29"/>
    <sheet name="9. Результаты работы ПК " sheetId="52" r:id="rId30"/>
  </sheets>
  <definedNames>
    <definedName name="_xlnm._FilterDatabase" localSheetId="9" hidden="1">'4.3 Ранжирование ОО по качеству'!$A$4:$J$13</definedName>
    <definedName name="_xlnm._FilterDatabase" localSheetId="11" hidden="1">'5.2 Нарушения в ППЭ'!$A$1:$V$7</definedName>
    <definedName name="_xlnm._FilterDatabase" localSheetId="12" hidden="1">'6. Доля не преодолевших по АТЕ'!$A$5:$H$7</definedName>
    <definedName name="_xlnm._FilterDatabase" localSheetId="13" hidden="1">'6.1 РУСС'!$A$6:$Q$8</definedName>
    <definedName name="_xlnm._FilterDatabase" localSheetId="22" hidden="1">'6.10 ГЕО'!$A$6:$Q$8</definedName>
    <definedName name="_xlnm._FilterDatabase" localSheetId="23" hidden="1">'6.11 ИНЯЗ'!$A$6:$Q$8</definedName>
    <definedName name="_xlnm._FilterDatabase" localSheetId="14" hidden="1">'6.2 МАТ П'!$A$6:$Q$8</definedName>
    <definedName name="_xlnm._FilterDatabase" localSheetId="15" hidden="1">'6.3 ЛИТ'!$A$6:$Q$8</definedName>
    <definedName name="_xlnm._FilterDatabase" localSheetId="16" hidden="1">'6.4 ИКТ'!$A$6:$Q$8</definedName>
    <definedName name="_xlnm._FilterDatabase" localSheetId="17" hidden="1">'6.5 ФИЗ'!$A$6:$Q$9</definedName>
    <definedName name="_xlnm._FilterDatabase" localSheetId="18" hidden="1">'6.6 ХИМ'!$A$6:$Q$8</definedName>
    <definedName name="_xlnm._FilterDatabase" localSheetId="19" hidden="1">'6.7 БИО '!$A$6:$Q$8</definedName>
    <definedName name="_xlnm._FilterDatabase" localSheetId="20" hidden="1">'6.8 ОБЩ'!$A$6:$Q$8</definedName>
    <definedName name="_xlnm._FilterDatabase" localSheetId="21" hidden="1">'6.9 ИСТ'!$A$6:$Q$8</definedName>
    <definedName name="_xlnm._FilterDatabase" localSheetId="24" hidden="1">'7.1 Результаты ЕГЭ ВТГ по АТЕ'!$A$4:$BT$6</definedName>
    <definedName name="_xlnm._FilterDatabase" localSheetId="25" hidden="1">'7.2 Результаты ЕГЭ ВПЛ по АТЕ'!$A$4:$AZ$6</definedName>
    <definedName name="_xlnm._FilterDatabase" localSheetId="26" hidden="1">'7.3 Результаты ЕГЭ СПО по АТЕ'!$A$4:$AZ$4</definedName>
    <definedName name="_xlnm._FilterDatabase" localSheetId="27" hidden="1">'8.1 Результаты ЕГЭ ВТГ по ОО'!$A$3:$BV$16</definedName>
    <definedName name="_xlnm._FilterDatabase" localSheetId="28" hidden="1">'8.2 Результаты ЕГЭ по СПО'!$B$4:$AW$4</definedName>
    <definedName name="_xlnm.Print_Titles" localSheetId="9">'4.3 Ранжирование ОО по качеству'!$2:$4</definedName>
    <definedName name="_xlnm.Print_Titles" localSheetId="12">'6. Доля не преодолевших по АТЕ'!$4:$5</definedName>
    <definedName name="_xlnm.Print_Titles" localSheetId="24">'7.1 Результаты ЕГЭ ВТГ по АТЕ'!$A:$B,'7.1 Результаты ЕГЭ ВТГ по АТЕ'!$1:$4</definedName>
    <definedName name="_xlnm.Print_Titles" localSheetId="25">'7.2 Результаты ЕГЭ ВПЛ по АТЕ'!$A:$B,'7.2 Результаты ЕГЭ ВПЛ по АТЕ'!$3:$4</definedName>
    <definedName name="_xlnm.Print_Titles" localSheetId="26">'7.3 Результаты ЕГЭ СПО по АТЕ'!$A:$B,'7.3 Результаты ЕГЭ СПО по АТЕ'!$3:$4</definedName>
    <definedName name="_xlnm.Print_Titles" localSheetId="27">'8.1 Результаты ЕГЭ ВТГ по ОО'!$A:$D,'8.1 Результаты ЕГЭ ВТГ по ОО'!$2:$3</definedName>
    <definedName name="_xlnm.Print_Titles" localSheetId="28">'8.2 Результаты ЕГЭ по СПО'!$A:$D,'8.2 Результаты ЕГЭ по СПО'!$3:$4</definedName>
    <definedName name="_xlnm.Print_Area" localSheetId="1">'1.1 Общее кол-во участников ЕГЭ'!$A$1:$H$44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7" i="51" l="1"/>
  <c r="U7" i="51"/>
  <c r="T7" i="51"/>
  <c r="S7" i="51"/>
  <c r="R7" i="51"/>
  <c r="Q7" i="51"/>
  <c r="P7" i="51"/>
  <c r="O7" i="51"/>
  <c r="N7" i="51"/>
  <c r="M7" i="51"/>
  <c r="L7" i="51"/>
  <c r="K7" i="51"/>
  <c r="J7" i="51"/>
  <c r="I7" i="51"/>
  <c r="H7" i="51"/>
  <c r="G7" i="51"/>
  <c r="F7" i="51"/>
  <c r="D7" i="51"/>
  <c r="E6" i="51"/>
  <c r="E7" i="51" l="1"/>
  <c r="O7" i="40"/>
  <c r="P7" i="40"/>
  <c r="P8" i="40" s="1"/>
  <c r="Q7" i="40"/>
  <c r="C8" i="40"/>
  <c r="D8" i="40"/>
  <c r="E8" i="40"/>
  <c r="F8" i="40"/>
  <c r="G8" i="40"/>
  <c r="H8" i="40"/>
  <c r="I8" i="40"/>
  <c r="J8" i="40"/>
  <c r="K8" i="40"/>
  <c r="L8" i="40"/>
  <c r="M8" i="40"/>
  <c r="N8" i="40"/>
  <c r="O8" i="40"/>
  <c r="D9" i="39"/>
  <c r="E9" i="39"/>
  <c r="F9" i="39"/>
  <c r="G9" i="39"/>
  <c r="H9" i="39"/>
  <c r="I9" i="39"/>
  <c r="J9" i="39"/>
  <c r="K9" i="39"/>
  <c r="L9" i="39"/>
  <c r="M9" i="39"/>
  <c r="N9" i="39"/>
  <c r="C9" i="39"/>
  <c r="D8" i="38"/>
  <c r="E8" i="38"/>
  <c r="F8" i="38"/>
  <c r="G8" i="38"/>
  <c r="H8" i="38"/>
  <c r="I8" i="38"/>
  <c r="J8" i="38"/>
  <c r="K8" i="38"/>
  <c r="L8" i="38"/>
  <c r="M8" i="38"/>
  <c r="N8" i="38"/>
  <c r="C8" i="38"/>
  <c r="D8" i="37"/>
  <c r="E8" i="37"/>
  <c r="F8" i="37"/>
  <c r="G8" i="37"/>
  <c r="H8" i="37"/>
  <c r="I8" i="37"/>
  <c r="J8" i="37"/>
  <c r="K8" i="37"/>
  <c r="L8" i="37"/>
  <c r="M8" i="37"/>
  <c r="N8" i="37"/>
  <c r="C8" i="37"/>
  <c r="D8" i="36"/>
  <c r="E8" i="36"/>
  <c r="F8" i="36"/>
  <c r="G8" i="36"/>
  <c r="H8" i="36"/>
  <c r="I8" i="36"/>
  <c r="J8" i="36"/>
  <c r="K8" i="36"/>
  <c r="L8" i="36"/>
  <c r="M8" i="36"/>
  <c r="N8" i="36"/>
  <c r="C8" i="36"/>
  <c r="N8" i="35"/>
  <c r="M8" i="35"/>
  <c r="L8" i="35"/>
  <c r="D8" i="35"/>
  <c r="E8" i="35"/>
  <c r="F8" i="35"/>
  <c r="G8" i="35"/>
  <c r="H8" i="35"/>
  <c r="I8" i="35"/>
  <c r="J8" i="35"/>
  <c r="K8" i="35"/>
  <c r="C8" i="35"/>
  <c r="H7" i="9"/>
  <c r="G7" i="9"/>
  <c r="F7" i="9"/>
  <c r="E7" i="9"/>
  <c r="D7" i="9"/>
  <c r="C7" i="9"/>
  <c r="Q29" i="52" l="1"/>
  <c r="Q4" i="52"/>
  <c r="Q5" i="52"/>
  <c r="Q6" i="52"/>
  <c r="Q3" i="52"/>
  <c r="Q12" i="52"/>
  <c r="Q13" i="52"/>
  <c r="Q14" i="52"/>
  <c r="Q15" i="52"/>
  <c r="Q16" i="52"/>
  <c r="Q17" i="52"/>
  <c r="Q20" i="52"/>
  <c r="Q21" i="52"/>
  <c r="Q22" i="52"/>
  <c r="Q23" i="52"/>
  <c r="Q24" i="52"/>
  <c r="Q25" i="52"/>
  <c r="Q26" i="52"/>
  <c r="Q27" i="52"/>
  <c r="Q28" i="52"/>
  <c r="Q11" i="52"/>
  <c r="G36" i="48" l="1"/>
  <c r="E36" i="48" l="1"/>
  <c r="C36" i="48"/>
  <c r="BX5" i="25" l="1"/>
  <c r="BV5" i="25"/>
  <c r="BU5" i="25"/>
  <c r="BW5" i="25" l="1"/>
  <c r="BY5" i="25"/>
  <c r="P7" i="45"/>
  <c r="O7" i="45"/>
  <c r="P8" i="44"/>
  <c r="O8" i="44"/>
  <c r="P8" i="43"/>
  <c r="O8" i="43"/>
  <c r="Q7" i="43"/>
  <c r="P7" i="43"/>
  <c r="O7" i="43"/>
  <c r="P8" i="42"/>
  <c r="O8" i="42"/>
  <c r="Q7" i="42"/>
  <c r="P7" i="42"/>
  <c r="O7" i="42"/>
  <c r="P8" i="41"/>
  <c r="O8" i="41"/>
  <c r="Q7" i="41"/>
  <c r="P7" i="41"/>
  <c r="O7" i="41"/>
  <c r="P9" i="39"/>
  <c r="O9" i="39"/>
  <c r="Q8" i="39"/>
  <c r="P8" i="39"/>
  <c r="O8" i="39"/>
  <c r="P7" i="39"/>
  <c r="O7" i="39"/>
  <c r="P8" i="38"/>
  <c r="O8" i="38"/>
  <c r="P7" i="38"/>
  <c r="O7" i="38"/>
  <c r="P8" i="37"/>
  <c r="O8" i="37"/>
  <c r="P7" i="37"/>
  <c r="O7" i="37"/>
  <c r="Q7" i="36"/>
  <c r="P7" i="36"/>
  <c r="P8" i="36" s="1"/>
  <c r="O7" i="36"/>
  <c r="O8" i="36" s="1"/>
  <c r="O7" i="35"/>
  <c r="O8" i="35" s="1"/>
  <c r="Q7" i="35"/>
  <c r="P7" i="35"/>
  <c r="P8" i="35" s="1"/>
  <c r="Q50" i="31" l="1"/>
  <c r="R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C50" i="31"/>
  <c r="C57" i="1" l="1"/>
  <c r="V44" i="1"/>
  <c r="V46" i="1"/>
  <c r="V47" i="1"/>
  <c r="V48" i="1"/>
  <c r="V49" i="1"/>
  <c r="V50" i="1"/>
  <c r="V51" i="1"/>
  <c r="V43" i="1"/>
  <c r="X54" i="1"/>
  <c r="X44" i="1"/>
  <c r="X45" i="1"/>
  <c r="X46" i="1"/>
  <c r="X47" i="1"/>
  <c r="X48" i="1"/>
  <c r="X49" i="1"/>
  <c r="X50" i="1"/>
  <c r="X51" i="1"/>
  <c r="X53" i="1"/>
  <c r="X43" i="1"/>
  <c r="M37" i="1"/>
  <c r="AA37" i="1"/>
  <c r="P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Q50" i="12"/>
  <c r="R50" i="12"/>
  <c r="C50" i="12"/>
  <c r="V5" i="1"/>
  <c r="V6" i="1"/>
  <c r="V7" i="1"/>
  <c r="V8" i="1"/>
  <c r="V9" i="1"/>
  <c r="V10" i="1"/>
  <c r="V11" i="1"/>
  <c r="V12" i="1"/>
  <c r="V13" i="1"/>
  <c r="V14" i="1"/>
  <c r="V4" i="1"/>
  <c r="D22" i="29" l="1"/>
  <c r="C22" i="29"/>
  <c r="G22" i="29"/>
  <c r="E22" i="29"/>
  <c r="F22" i="29"/>
  <c r="H22" i="29"/>
  <c r="U54" i="1" l="1"/>
  <c r="M54" i="1"/>
  <c r="H54" i="1"/>
  <c r="G54" i="1"/>
  <c r="E54" i="1"/>
  <c r="U37" i="1"/>
  <c r="E37" i="1"/>
  <c r="V54" i="1" l="1"/>
  <c r="G44" i="29"/>
  <c r="D44" i="29"/>
  <c r="E44" i="29"/>
  <c r="F44" i="29"/>
  <c r="H44" i="29"/>
  <c r="C44" i="29"/>
</calcChain>
</file>

<file path=xl/sharedStrings.xml><?xml version="1.0" encoding="utf-8"?>
<sst xmlns="http://schemas.openxmlformats.org/spreadsheetml/2006/main" count="1505" uniqueCount="413">
  <si>
    <t>№ п/п</t>
  </si>
  <si>
    <t>Предмет</t>
  </si>
  <si>
    <t>Средний балл</t>
  </si>
  <si>
    <t>100 баллов</t>
  </si>
  <si>
    <t>География</t>
  </si>
  <si>
    <t>Литература</t>
  </si>
  <si>
    <t>История</t>
  </si>
  <si>
    <t>Химия</t>
  </si>
  <si>
    <t>Русский язык</t>
  </si>
  <si>
    <t>-</t>
  </si>
  <si>
    <t>Обществознание</t>
  </si>
  <si>
    <t>Биология</t>
  </si>
  <si>
    <t>Всего участников</t>
  </si>
  <si>
    <t>Физика</t>
  </si>
  <si>
    <t>Информатика</t>
  </si>
  <si>
    <t>Английский язык</t>
  </si>
  <si>
    <t>№</t>
  </si>
  <si>
    <t>Район/город</t>
  </si>
  <si>
    <t>Казбековский район</t>
  </si>
  <si>
    <t>ИТОГО</t>
  </si>
  <si>
    <t>Koд АТЕ</t>
  </si>
  <si>
    <t>Наименование АТЕ</t>
  </si>
  <si>
    <t>Математика</t>
  </si>
  <si>
    <t>СБ</t>
  </si>
  <si>
    <t>Всего</t>
  </si>
  <si>
    <t>Наименование ОО</t>
  </si>
  <si>
    <t>80-100</t>
  </si>
  <si>
    <t>Ср. балл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</si>
  <si>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</si>
  <si>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</si>
  <si>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</si>
  <si>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</si>
  <si>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"Дубкинская СОШ"</t>
  </si>
  <si>
    <t>МКОУ "Дылымская гимназия"</t>
  </si>
  <si>
    <t>МКОУ "Дылымский лицей"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</si>
  <si>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</si>
  <si>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</si>
  <si>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</si>
  <si>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</si>
  <si>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"Хубарская СОШ"</t>
  </si>
  <si>
    <t>Испанский язык</t>
  </si>
  <si>
    <t>Математика (профильный уровень)</t>
  </si>
  <si>
    <t>Всего 
человеко-экзаменов</t>
  </si>
  <si>
    <t>ИТОГО:</t>
  </si>
  <si>
    <t>Немецкий</t>
  </si>
  <si>
    <t>Французский</t>
  </si>
  <si>
    <t>0--9</t>
  </si>
  <si>
    <t>10--19</t>
  </si>
  <si>
    <t>20--29</t>
  </si>
  <si>
    <t>30--39</t>
  </si>
  <si>
    <t>40--49</t>
  </si>
  <si>
    <t>50--59</t>
  </si>
  <si>
    <t>60--69</t>
  </si>
  <si>
    <t>70--79</t>
  </si>
  <si>
    <t>80--89</t>
  </si>
  <si>
    <t>90--99</t>
  </si>
  <si>
    <t>Преодолели порог</t>
  </si>
  <si>
    <t>Французский язык</t>
  </si>
  <si>
    <r>
      <t xml:space="preserve">Кол-во участнкиов </t>
    </r>
    <r>
      <rPr>
        <b/>
        <sz val="11"/>
        <color rgb="FFFF0000"/>
        <rFont val="Calibri"/>
        <family val="2"/>
        <charset val="204"/>
        <scheme val="minor"/>
      </rPr>
      <t xml:space="preserve">НЕ </t>
    </r>
    <r>
      <rPr>
        <b/>
        <sz val="11"/>
        <color rgb="FF000000"/>
        <rFont val="Calibri"/>
        <family val="2"/>
        <charset val="204"/>
        <scheme val="minor"/>
      </rPr>
      <t>преодолевших  минимальный порог</t>
    </r>
  </si>
  <si>
    <t>Koд ОО</t>
  </si>
  <si>
    <t>ВПЛ</t>
  </si>
  <si>
    <t>Доля участников преодолевших  минимальный порог</t>
  </si>
  <si>
    <t>не преодолели</t>
  </si>
  <si>
    <t>от 80 и выше</t>
  </si>
  <si>
    <t>№ 
п/п</t>
  </si>
  <si>
    <t>Выпускники прошлых лет (ВПЛ)</t>
  </si>
  <si>
    <t>Выпускники текущего года (ВТГ)</t>
  </si>
  <si>
    <t>Лица, не прошедшие ГИА в предыдущие годы</t>
  </si>
  <si>
    <t>Лица, завершившие освоение программы по учебному предмету (10 класс)</t>
  </si>
  <si>
    <t>Обучающиеся СПО</t>
  </si>
  <si>
    <t>Математика (П)</t>
  </si>
  <si>
    <t>Немецкий язык</t>
  </si>
  <si>
    <t>Математика (Б)</t>
  </si>
  <si>
    <t>Из них:</t>
  </si>
  <si>
    <t>в форме ЕГЭ:</t>
  </si>
  <si>
    <t>в форме ГВЭ:</t>
  </si>
  <si>
    <t>- заявленные на ЕГЭ</t>
  </si>
  <si>
    <t>- заявленные на ГВЭ</t>
  </si>
  <si>
    <t>Математика (проф.)</t>
  </si>
  <si>
    <t>Шкала от 0-9</t>
  </si>
  <si>
    <t>Выпускники СПО</t>
  </si>
  <si>
    <t>ВСЕГО:</t>
  </si>
  <si>
    <t>Человеко-экзаменов</t>
  </si>
  <si>
    <t>2019г.</t>
  </si>
  <si>
    <t>2020г.</t>
  </si>
  <si>
    <r>
      <t xml:space="preserve">Кол-во участнкиов 
</t>
    </r>
    <r>
      <rPr>
        <b/>
        <sz val="11"/>
        <color rgb="FFFF0000"/>
        <rFont val="Calibri"/>
        <family val="2"/>
        <charset val="204"/>
        <scheme val="minor"/>
      </rPr>
      <t xml:space="preserve">НЕ </t>
    </r>
    <r>
      <rPr>
        <b/>
        <sz val="11"/>
        <color rgb="FF000000"/>
        <rFont val="Calibri"/>
        <family val="2"/>
        <charset val="204"/>
        <scheme val="minor"/>
      </rPr>
      <t>преодолевших  минимальный порог</t>
    </r>
  </si>
  <si>
    <r>
      <t xml:space="preserve">РЕЗУЛЬТАТЫ ЕГЭ (ГИА-11) </t>
    </r>
    <r>
      <rPr>
        <b/>
        <sz val="12"/>
        <color rgb="FFC00000"/>
        <rFont val="Calibri"/>
        <family val="2"/>
        <charset val="204"/>
        <scheme val="minor"/>
      </rPr>
      <t>ВЫПУСКНИКОВ ТЕКУЩЕГО ГОДА</t>
    </r>
    <r>
      <rPr>
        <b/>
        <sz val="12"/>
        <rFont val="Calibri"/>
        <family val="2"/>
        <charset val="204"/>
        <scheme val="minor"/>
      </rPr>
      <t xml:space="preserve"> ПО ГОДАМ *</t>
    </r>
  </si>
  <si>
    <t>* - В 2020Г. в категорию "выпускники текущего года (ВТГ)" включены участники ЕГЭ не прошедшие ГИА в предыдущие годы</t>
  </si>
  <si>
    <t>ТУО (ЦОДОУ ЗОЖ)</t>
  </si>
  <si>
    <t>Китайский</t>
  </si>
  <si>
    <t>Информатика и ИКТ</t>
  </si>
  <si>
    <r>
      <rPr>
        <b/>
        <sz val="12"/>
        <rFont val="Calibri"/>
        <family val="2"/>
        <charset val="204"/>
        <scheme val="minor"/>
      </rPr>
      <t xml:space="preserve">РЕЗУЛЬТАТЫ </t>
    </r>
    <r>
      <rPr>
        <b/>
        <sz val="12"/>
        <color rgb="FFC00000"/>
        <rFont val="Calibri"/>
        <family val="2"/>
        <charset val="204"/>
        <scheme val="minor"/>
      </rPr>
      <t>ВЫПУСКНИКОВ ПРОШЛЫХ ЛЕТ (ВПЛ)</t>
    </r>
  </si>
  <si>
    <r>
      <rPr>
        <b/>
        <sz val="12"/>
        <rFont val="Calibri"/>
        <family val="2"/>
        <charset val="204"/>
        <scheme val="minor"/>
      </rPr>
      <t xml:space="preserve">РЕЗУЛЬТАТЫ </t>
    </r>
    <r>
      <rPr>
        <b/>
        <sz val="12"/>
        <color rgb="FFC00000"/>
        <rFont val="Calibri"/>
        <family val="2"/>
        <charset val="204"/>
        <scheme val="minor"/>
      </rPr>
      <t>ВЫПУСКНИКОВ СПО</t>
    </r>
  </si>
  <si>
    <t>Кол-во и доля участников
набравшие от 80 баллов и выше</t>
  </si>
  <si>
    <t>Китайский язык</t>
  </si>
  <si>
    <t>Не преодолели порог</t>
  </si>
  <si>
    <t>Кол-во и доля участников, 
набравшие от 80 баллов и выше</t>
  </si>
  <si>
    <t>Кол-во и доля участников,
набравшие от 80 баллов и выше</t>
  </si>
  <si>
    <t>Количество участников ЕГЭ заявленных на ГИА-11</t>
  </si>
  <si>
    <t>Обуча-ющиеся СПО</t>
  </si>
  <si>
    <t>Не преодо-лели</t>
  </si>
  <si>
    <t>Преодо-лели порог</t>
  </si>
  <si>
    <t>Количество учащихся не преодолевших минимальный порог в 2019г.</t>
  </si>
  <si>
    <t>Количество учащихся не преодолевших минимальный порог в 2020г.</t>
  </si>
  <si>
    <t>Всего 
человеко-экзаменов в 2019г.</t>
  </si>
  <si>
    <t>Всего 
человеко-экзаменов в 2020г.</t>
  </si>
  <si>
    <t>Информация о доле участников, не преодолевщих минимальный порог по результатам ЕГЭ в разрезе АТЕ</t>
  </si>
  <si>
    <t>Сводный отчет результатов ЕГЭ по АТЕ за 2020 год</t>
  </si>
  <si>
    <t>По всем предметам</t>
  </si>
  <si>
    <t>Ниже порога</t>
  </si>
  <si>
    <t>Выше порога</t>
  </si>
  <si>
    <t>Сводный отчет результатов ЕГЭ в разрезе ОО за 2020 год</t>
  </si>
  <si>
    <t>Кол-во участников не преодолевших порог</t>
  </si>
  <si>
    <t>Доля участников, не преодолевших порог</t>
  </si>
  <si>
    <t>Кол-во
высокобольных результатов 
(80-100)</t>
  </si>
  <si>
    <t>Доля
высокобальных результатов</t>
  </si>
  <si>
    <t>Кол-во 
100-бальников</t>
  </si>
  <si>
    <t>Доля не преодо-левших минимальный парог в 2019г.</t>
  </si>
  <si>
    <t>Доля не преодо-левших минимальный парог в 2020г.</t>
  </si>
  <si>
    <t xml:space="preserve">РЕГИОНАЛЬНЫЙ ЦЕНТР ОБРАБОТКИ ИНФОРМАЦИИ </t>
  </si>
  <si>
    <t xml:space="preserve">государственной итоговой аттестации </t>
  </si>
  <si>
    <t>г. Махачкала - 2020</t>
  </si>
  <si>
    <t>Данные получены по итогам обработки результатов основного и дополнительного периодов проведения ЕГЭ в 2020г.
(25 августа 2020г.)</t>
  </si>
  <si>
    <t>Министерство образования и науки  Республики Дагестан</t>
  </si>
  <si>
    <t>Дагестанский институт развития образования</t>
  </si>
  <si>
    <t>Всего заявлено участников</t>
  </si>
  <si>
    <t>Выпускников прошлых лет (ВПЛ)</t>
  </si>
  <si>
    <t xml:space="preserve">Обучающиеся ОО, завершившие освоение образовательной программы по учебному предмету </t>
  </si>
  <si>
    <t>Выпускников, не завершивших среднее общее образование</t>
  </si>
  <si>
    <t>Ввыпускников текущего года (ВТГ)</t>
  </si>
  <si>
    <t>Категории участников заявленные на ГИА-11:</t>
  </si>
  <si>
    <t xml:space="preserve"> 2а.</t>
  </si>
  <si>
    <t>2б.</t>
  </si>
  <si>
    <t>2в.</t>
  </si>
  <si>
    <t>1б.</t>
  </si>
  <si>
    <t>Не имеют допуск к ГИА</t>
  </si>
  <si>
    <t>Участники, которые имеют действующий результат ГИА-11:</t>
  </si>
  <si>
    <t>2г.</t>
  </si>
  <si>
    <t>Все категории участнкиов ЕГЭ-2020</t>
  </si>
  <si>
    <t>Распределение участников ЕГЭ-2020 по тестовым баллам</t>
  </si>
  <si>
    <t>Шкала от 0-10</t>
  </si>
  <si>
    <t>0--10</t>
  </si>
  <si>
    <t>11--20</t>
  </si>
  <si>
    <t>21--30</t>
  </si>
  <si>
    <t>31--40</t>
  </si>
  <si>
    <t>41--50</t>
  </si>
  <si>
    <t>51--60</t>
  </si>
  <si>
    <t>61--70</t>
  </si>
  <si>
    <t>71--80</t>
  </si>
  <si>
    <t>81--90</t>
  </si>
  <si>
    <t>91--99</t>
  </si>
  <si>
    <t>Ср.балл</t>
  </si>
  <si>
    <t>Не преодолели</t>
  </si>
  <si>
    <t>4а.</t>
  </si>
  <si>
    <t>4б.</t>
  </si>
  <si>
    <t>4в.</t>
  </si>
  <si>
    <t>4г.</t>
  </si>
  <si>
    <t>4д.</t>
  </si>
  <si>
    <t>5.</t>
  </si>
  <si>
    <t>(Результаты выпускников прошлых лет (ВПЛ)</t>
  </si>
  <si>
    <t>Обучающиеся в ОО среднего профессионального образования (СПО)</t>
  </si>
  <si>
    <t>Район/ Город</t>
  </si>
  <si>
    <t>2018 год</t>
  </si>
  <si>
    <t>2019 год</t>
  </si>
  <si>
    <t>%  не преод-х</t>
  </si>
  <si>
    <t xml:space="preserve">Казбековский </t>
  </si>
  <si>
    <t>Результаты ЕГЭ по Русскому языку за 2018-2020г.г.</t>
  </si>
  <si>
    <t>Неже порога</t>
  </si>
  <si>
    <t xml:space="preserve"> от 80 и выше</t>
  </si>
  <si>
    <t>% от 80 до 100</t>
  </si>
  <si>
    <t>Динамика ср. балла за 2019-2020гг.</t>
  </si>
  <si>
    <t>2020 год</t>
  </si>
  <si>
    <t>Ср. 
балл</t>
  </si>
  <si>
    <t>Ср.
балл</t>
  </si>
  <si>
    <t>Результаты ЕГЭ по Математике за 2018-2020г.г.</t>
  </si>
  <si>
    <t>Результаты ЕГЭ по Литературе за 2018-2020г.г.</t>
  </si>
  <si>
    <t>Результаты ЕГЭ по Информатике и ИКТ за 2018-2020г.г.</t>
  </si>
  <si>
    <t>Результаты ЕГЭ по Физике за 2018-2020г.г.</t>
  </si>
  <si>
    <t>Результаты ЕГЭ по Химии за 2018-2020г.г.</t>
  </si>
  <si>
    <t>Результаты ЕГЭ по Биологии за 2018-2020г.г.</t>
  </si>
  <si>
    <t>Результаты ЕГЭ по Обществознанию языку за 2018-2020г.г.</t>
  </si>
  <si>
    <t>Результаты ЕГЭ по Истории за 2018-2020г.г.</t>
  </si>
  <si>
    <t>Результаты ЕГЭ по Географии за 2018-2020г.г.</t>
  </si>
  <si>
    <t>Результаты ЕГЭ по Иностранным языкам за 2018-2020г.г.</t>
  </si>
  <si>
    <t>из них:</t>
  </si>
  <si>
    <t>Всего явились на ЕГЭ и имеют положительные результат</t>
  </si>
  <si>
    <t xml:space="preserve"> - явились на ЕГЭ и имеют результат по русскому языку</t>
  </si>
  <si>
    <t xml:space="preserve"> - явились на ГВЭ и имеют результат по русскому языку</t>
  </si>
  <si>
    <t xml:space="preserve"> - явились на ЕГЭ и имеют результат по математике (проф.)</t>
  </si>
  <si>
    <t xml:space="preserve"> - явились на ЕГЭ и имеют результат по математике (базовая)</t>
  </si>
  <si>
    <t xml:space="preserve"> - явились на ЕГЭ и имеют результат по математике ГВЭ</t>
  </si>
  <si>
    <t xml:space="preserve">СБОРНИК РЕЗУЛЬТАТОВ 
ЕДИНОГО ГОСУДАРСТВЕННОГО ЭКЗАМЕНА
НА ТЕРРИТОРИИ РЕСПУБЛИКИ ДАГЕСТАН 
В 2020 ГОДУ
</t>
  </si>
  <si>
    <t>Количество участников ЕГЭ по выбранным предметам и категориям в 2020г.</t>
  </si>
  <si>
    <t>Количество участников ЕГЭ по выбранным предметам и категориям в 2019г.</t>
  </si>
  <si>
    <t>Результаты ЕГЭ в 2020 г. (данные участников ЕГЭ по всем категориям за основной и дополнительный период)</t>
  </si>
  <si>
    <t>Предметы</t>
  </si>
  <si>
    <t>Средний балл по результатам ЕГЭ</t>
  </si>
  <si>
    <t>ВТГ</t>
  </si>
  <si>
    <t>2043 (24%)</t>
  </si>
  <si>
    <t>531 (22%)</t>
  </si>
  <si>
    <t>82 (3%)</t>
  </si>
  <si>
    <t>24 (9%)</t>
  </si>
  <si>
    <t>27 (10%)</t>
  </si>
  <si>
    <t>114 (26%)</t>
  </si>
  <si>
    <t>28 (6%)</t>
  </si>
  <si>
    <t>200 (23%)</t>
  </si>
  <si>
    <t>21 (2%)</t>
  </si>
  <si>
    <t>936 (31%)</t>
  </si>
  <si>
    <t>238 (8%)</t>
  </si>
  <si>
    <t>894 (27%)</t>
  </si>
  <si>
    <t>102 (3%)</t>
  </si>
  <si>
    <t>1486 (38%)</t>
  </si>
  <si>
    <t>185 (5%)</t>
  </si>
  <si>
    <t>437 (21%)</t>
  </si>
  <si>
    <t>101 (5%)</t>
  </si>
  <si>
    <t>13 (21%)</t>
  </si>
  <si>
    <t>2 (3%)</t>
  </si>
  <si>
    <t>29 (6%)</t>
  </si>
  <si>
    <t>120 (26%)</t>
  </si>
  <si>
    <t>Итого</t>
  </si>
  <si>
    <t>4933 (19%)</t>
  </si>
  <si>
    <t>2948 (11%)</t>
  </si>
  <si>
    <t>595 (7%)*
268 (3%)**</t>
  </si>
  <si>
    <t>63*
33**</t>
  </si>
  <si>
    <t>Всего 
участников ЕГЭ</t>
  </si>
  <si>
    <t>413 (4%)</t>
  </si>
  <si>
    <t>1748 (15%)</t>
  </si>
  <si>
    <t>134 (5%)</t>
  </si>
  <si>
    <t>103 (4%)</t>
  </si>
  <si>
    <t>49 (19%)</t>
  </si>
  <si>
    <t>8 (3%)</t>
  </si>
  <si>
    <t>107 (24%)</t>
  </si>
  <si>
    <t>45 (10%)</t>
  </si>
  <si>
    <t>230 (22%)</t>
  </si>
  <si>
    <t>26 (2%)</t>
  </si>
  <si>
    <t>893 (27%)</t>
  </si>
  <si>
    <t>178 (5%)</t>
  </si>
  <si>
    <t>1144 (29%)</t>
  </si>
  <si>
    <t>155 (4%)</t>
  </si>
  <si>
    <t>2126 (44%)</t>
  </si>
  <si>
    <t>178 (4%)</t>
  </si>
  <si>
    <t>540 (22%)</t>
  </si>
  <si>
    <t>75 (3%)</t>
  </si>
  <si>
    <t>30 (33%)</t>
  </si>
  <si>
    <t>1 (1%)</t>
  </si>
  <si>
    <t>21 (6%)</t>
  </si>
  <si>
    <t>98 (26%)</t>
  </si>
  <si>
    <t>5687 (18%)</t>
  </si>
  <si>
    <t>2616 (8%)</t>
  </si>
  <si>
    <t>Кол-во и доля участников, не преодолевших минимальный порог</t>
  </si>
  <si>
    <t>Кол-во и доля участников, набравшие от 80 баллов и выше</t>
  </si>
  <si>
    <t>4е.</t>
  </si>
  <si>
    <t>4ж.</t>
  </si>
  <si>
    <t>4з.</t>
  </si>
  <si>
    <t>4и.</t>
  </si>
  <si>
    <t>4к.</t>
  </si>
  <si>
    <t>4.1.</t>
  </si>
  <si>
    <t xml:space="preserve">Результаты ЕГЭ в 2019 г. </t>
  </si>
  <si>
    <t>Результы ЕГЭ-2020 по АТЕ</t>
  </si>
  <si>
    <t>(Результаты ВТГ)</t>
  </si>
  <si>
    <t>Результаты ЕГЭ-2020 в разрезе ОО</t>
  </si>
  <si>
    <t>ВПЛ*</t>
  </si>
  <si>
    <t/>
  </si>
  <si>
    <t>2018</t>
  </si>
  <si>
    <t>2019</t>
  </si>
  <si>
    <t>2020</t>
  </si>
  <si>
    <t>Пол</t>
  </si>
  <si>
    <t>чел.</t>
  </si>
  <si>
    <t>% от общего числа участников</t>
  </si>
  <si>
    <t>Мужской</t>
  </si>
  <si>
    <t>Женский</t>
  </si>
  <si>
    <t>Математика профильная</t>
  </si>
  <si>
    <t>Итого:</t>
  </si>
  <si>
    <t>ВТГ, получившие суммарно по трём предметам соответствующее количество тестовых баллов</t>
  </si>
  <si>
    <t>до 160</t>
  </si>
  <si>
    <t>от 161 до 220</t>
  </si>
  <si>
    <t>от 221 до 250</t>
  </si>
  <si>
    <t>от 251 до 300</t>
  </si>
  <si>
    <t>%</t>
  </si>
  <si>
    <r>
      <rPr>
        <b/>
        <sz val="12"/>
        <color rgb="FF000000"/>
        <rFont val="Calibri"/>
        <family val="2"/>
        <charset val="204"/>
        <scheme val="minor"/>
      </rPr>
      <t>2. Ранжирование всех ОО по интегральным показателям качества подготовки выпускников</t>
    </r>
    <r>
      <rPr>
        <b/>
        <sz val="11"/>
        <color rgb="FF000000"/>
        <rFont val="Calibri"/>
        <family val="2"/>
        <charset val="204"/>
        <scheme val="minor"/>
      </rPr>
      <t xml:space="preserve">
</t>
    </r>
    <r>
      <rPr>
        <sz val="11"/>
        <color rgb="FF000000"/>
        <rFont val="Calibri"/>
        <family val="2"/>
        <charset val="204"/>
        <scheme val="minor"/>
      </rPr>
      <t>По запросу, на основе данных из ФИС, формируется  информация:
– Количество выпускников текущего года, получивших суммарно по трём предметам (с наиболее высокими результатами) соответсвующее количество тестовых баллов.
Для расчета данного показателя отбираются ВТГ, имеющие действительные результаты по трём и более предметам.
– Доля ВТГ, получивших суммарно по трём предметам (с наиболее высокими результатами) соответсвующее количество тестовых баллов.
Показатель рассчитывается как отношение К1/К2*100, где:
К1 – количество ВТГ данной ОО, имеющие действительные результаты по трём и более предметам,</t>
    </r>
    <r>
      <rPr>
        <sz val="11"/>
        <color rgb="FFD3D3D3"/>
        <rFont val="Calibri"/>
        <family val="2"/>
        <charset val="204"/>
        <scheme val="minor"/>
      </rPr>
      <t xml:space="preserve"> сумма тестовых баллов которых попадает в данную категорию;</t>
    </r>
    <r>
      <rPr>
        <sz val="11"/>
        <color rgb="FF000000"/>
        <rFont val="Calibri"/>
        <family val="2"/>
        <charset val="204"/>
        <scheme val="minor"/>
      </rPr>
      <t xml:space="preserve">
К2 – общее количество ВТГ данной ОО, имеющие действительные результаты по трём и более предметам, в субъекте РФ.</t>
    </r>
  </si>
  <si>
    <t>МКОУ "Гертминская средняя школа"</t>
  </si>
  <si>
    <t>МКОУ "Дылымская гимназия им.М.Салимгереева"</t>
  </si>
  <si>
    <t>МКОУ "Калининаульская средняя общеобразовательная школа</t>
  </si>
  <si>
    <t>МКОУ "Ленинаульская средняя общеобразовательная школа № 1"</t>
  </si>
  <si>
    <t>МКОУ "Гимназия Культуры мира"имени Нуцалова К.Г. "</t>
  </si>
  <si>
    <t>МКОУ "Дубкинская средняя общеобразовательная школа"</t>
  </si>
  <si>
    <t>МКОУ "Дылымский многопрофильный лицей"</t>
  </si>
  <si>
    <t>МКОУ "Инчхинская средняя общеобразовательная школа"</t>
  </si>
  <si>
    <t>МКОУ Ленинаульская средняя общеобразовательная школа №2"</t>
  </si>
  <si>
    <t>(Результаты выпускников  СПО)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</si>
  <si>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</si>
  <si>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</si>
  <si>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</si>
  <si>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</si>
  <si>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</si>
  <si>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</si>
  <si>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</si>
  <si>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</si>
  <si>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</si>
  <si>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</si>
  <si>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</si>
  <si>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7.1.</t>
  </si>
  <si>
    <t>7.2.</t>
  </si>
  <si>
    <t>7.3.</t>
  </si>
  <si>
    <t>8.2.</t>
  </si>
  <si>
    <t>8.1.</t>
  </si>
  <si>
    <t>1.1.</t>
  </si>
  <si>
    <t>1.2.</t>
  </si>
  <si>
    <r>
      <t>1.3. Процентное соотношение юношей и девушек, участвующих в ЕГЭ</t>
    </r>
    <r>
      <rPr>
        <sz val="12"/>
        <color rgb="FF000000"/>
        <rFont val="Times New Roman"/>
        <family val="1"/>
        <charset val="204"/>
      </rPr>
      <t/>
    </r>
  </si>
  <si>
    <t>Всего участников ГИА-11</t>
  </si>
  <si>
    <t>3.1.</t>
  </si>
  <si>
    <t>3.2.</t>
  </si>
  <si>
    <r>
      <rPr>
        <b/>
        <sz val="14"/>
        <rFont val="Calibri"/>
        <family val="2"/>
        <charset val="204"/>
        <scheme val="minor"/>
      </rPr>
      <t>4. Диаграмма распределения тестовых баллов по предмету в 2020 г.</t>
    </r>
    <r>
      <rPr>
        <b/>
        <sz val="11.95"/>
        <rFont val="Calibri"/>
        <family val="2"/>
        <charset val="204"/>
        <scheme val="minor"/>
      </rPr>
      <t xml:space="preserve">
</t>
    </r>
    <r>
      <rPr>
        <sz val="11.95"/>
        <rFont val="Calibri"/>
        <family val="2"/>
        <charset val="204"/>
        <scheme val="minor"/>
      </rPr>
      <t>По запросу, на основе данных из ФИС, формируется информация о количестве участников ЕГЭ, имеющих действующий результат по данному учебному предмету, получивших определенный тестовый балл.</t>
    </r>
  </si>
  <si>
    <t>4.2.</t>
  </si>
  <si>
    <t>2.1.</t>
  </si>
  <si>
    <t>Всего экспертов</t>
  </si>
  <si>
    <t>2.2.</t>
  </si>
  <si>
    <t>Основной эксперт</t>
  </si>
  <si>
    <t>2.3.</t>
  </si>
  <si>
    <t>Старший эксперт</t>
  </si>
  <si>
    <t>2.4.</t>
  </si>
  <si>
    <t>Ведущий эксперт</t>
  </si>
  <si>
    <t>АНГ</t>
  </si>
  <si>
    <t>БИО</t>
  </si>
  <si>
    <t>ИСТ</t>
  </si>
  <si>
    <t>ИКТ</t>
  </si>
  <si>
    <t>ГЕО</t>
  </si>
  <si>
    <t>КИТ</t>
  </si>
  <si>
    <t>ЛИТ</t>
  </si>
  <si>
    <t>МАТ</t>
  </si>
  <si>
    <t>НЕМ</t>
  </si>
  <si>
    <t>ОБЩ</t>
  </si>
  <si>
    <t>РУС</t>
  </si>
  <si>
    <t>ФИЗ</t>
  </si>
  <si>
    <t>ФРН</t>
  </si>
  <si>
    <t>ХИМ</t>
  </si>
  <si>
    <t>Статус эксперта</t>
  </si>
  <si>
    <t>ВСЕГО</t>
  </si>
  <si>
    <t>Результаты работы ПК в 2020 году</t>
  </si>
  <si>
    <t>1</t>
  </si>
  <si>
    <t>Работа ПК при проверке развернутых ответов</t>
  </si>
  <si>
    <t>общее количество работ</t>
  </si>
  <si>
    <t>общее количество непустых работ</t>
  </si>
  <si>
    <t>1.3.</t>
  </si>
  <si>
    <t>общее количестов проверок 1 и 2 экспертом</t>
  </si>
  <si>
    <t>1.4.</t>
  </si>
  <si>
    <t>общее количество третьих проверок</t>
  </si>
  <si>
    <t>1.5.</t>
  </si>
  <si>
    <t>количество экспертов (третьи проверки)</t>
  </si>
  <si>
    <t>1.6.</t>
  </si>
  <si>
    <t>количество апелляций</t>
  </si>
  <si>
    <t>Работа ПК при рассмотрении апелляций</t>
  </si>
  <si>
    <t>общее количество поданных апелляций</t>
  </si>
  <si>
    <t>количество удовлетворенных апелляций в отношении изменения баллов за развернутые ответы, из них:</t>
  </si>
  <si>
    <t xml:space="preserve"> - количество работ с понижением баллов по результатам апелляции</t>
  </si>
  <si>
    <t xml:space="preserve"> - количество работ с повышением баллов по результатам апелляции</t>
  </si>
  <si>
    <t xml:space="preserve"> - количество работ одновременно и с понижением, и с повышением баллов по результатам апелляции</t>
  </si>
  <si>
    <t xml:space="preserve"> - всего апелляций о несогласии с выставленными баллами, не в своем регионе, из них:</t>
  </si>
  <si>
    <t xml:space="preserve">  - отклоненных</t>
  </si>
  <si>
    <t>максимальное изменение баллов</t>
  </si>
  <si>
    <t>минимальное изменение баллов</t>
  </si>
  <si>
    <t>1.7.</t>
  </si>
  <si>
    <t>9.1.</t>
  </si>
  <si>
    <t>9.2.</t>
  </si>
  <si>
    <t xml:space="preserve"> - количество удовлетворенных апелляций в сторону увеличения балла</t>
  </si>
  <si>
    <t xml:space="preserve"> - количество удовлетворенных апелляций в сторону уменьшения балла</t>
  </si>
  <si>
    <t>2.5.</t>
  </si>
  <si>
    <t>2.6.</t>
  </si>
  <si>
    <t>2.7.</t>
  </si>
  <si>
    <t>2.8.</t>
  </si>
  <si>
    <t>2.9.</t>
  </si>
  <si>
    <t>2.10.</t>
  </si>
  <si>
    <t>2.11.</t>
  </si>
  <si>
    <t>Состав ПК в 2020 году</t>
  </si>
  <si>
    <t>количество перепроверок по решению ОИВ</t>
  </si>
  <si>
    <t>Мониторинг нарушений Порядка проведения ГИА при проведении ЕГЭ в 2020 году по муниципалитетам</t>
  </si>
  <si>
    <t>АТЕ</t>
  </si>
  <si>
    <t>Место в рейтинге по количеству нарушений</t>
  </si>
  <si>
    <t>Кол-во лиц удаленных с экзамена</t>
  </si>
  <si>
    <t>Кол-во аннулированных работ без права пересдачи 
(по видеометкам)</t>
  </si>
  <si>
    <t>Кол-во аннулированных работ с правом пересдачи</t>
  </si>
  <si>
    <t>Кол-во нарушения работниками ППЭ</t>
  </si>
  <si>
    <t>Всего нарушений</t>
  </si>
  <si>
    <t>1 из 15</t>
  </si>
  <si>
    <t>Выпускники прошлых лет</t>
  </si>
  <si>
    <t>7 из 15</t>
  </si>
  <si>
    <t>8 (ВПЛ)</t>
  </si>
  <si>
    <t>5.2.</t>
  </si>
  <si>
    <t>Организационно-технологические нарушения допущенные при организации и проведения ЕГЭ в 2020 году по ППЭ</t>
  </si>
  <si>
    <t>Код 
ППЭ</t>
  </si>
  <si>
    <t>Кол-во экзамено-дней в ППЭ</t>
  </si>
  <si>
    <t>Всего зафиксированных нарушений в ППЭ</t>
  </si>
  <si>
    <t>организационные нарушения</t>
  </si>
  <si>
    <t>технологические нарушения</t>
  </si>
  <si>
    <t>Кол-во аннулированных работ по итогам просмотра видео в ППЭ</t>
  </si>
  <si>
    <t>Кол-во составленных протоколов о нарушении Порядка проведения ГИА работниками ППЭ</t>
  </si>
  <si>
    <t>Кол-во бланков с ошибочными метки организаторов в бланках регистрации</t>
  </si>
  <si>
    <t>Кол-во ошибочно выданных бланков ДБО и(или) перепутанных бланков участников</t>
  </si>
  <si>
    <t>Кол-во дублей индивидуальных комплектов</t>
  </si>
  <si>
    <t>Нарушение информационной безопасности ЭМ (размещение КИМ в сети Интернет)</t>
  </si>
  <si>
    <t>Кол-во видеометок на сайте smotriege.ru полученных на работников ППЭ</t>
  </si>
  <si>
    <t>Нарушение сроков техподготовки ППЭ</t>
  </si>
  <si>
    <t>Нарушение сроков прохождения КТГ</t>
  </si>
  <si>
    <t>Нарушение сроков передачи Актов технической подготовки в систему мониторига</t>
  </si>
  <si>
    <t>Нарушение сроков скачивания ключа</t>
  </si>
  <si>
    <t>Нарушение сроков начала экзамена</t>
  </si>
  <si>
    <t>Нарушение сроков проведения аудирования</t>
  </si>
  <si>
    <t>Нарушение сроков завершения экзамена</t>
  </si>
  <si>
    <t>Нарушение сроков передачи бланков и журналов в РЦОИ (не позднее 19:00)</t>
  </si>
  <si>
    <t>Нарушение при сканировании (не были отсканированы формы 18-МАШ)</t>
  </si>
  <si>
    <t>Кол-во дней экзаменов, в которые было зафиксировано прерывание онлайн-трансляции</t>
  </si>
  <si>
    <t>Всего:</t>
  </si>
  <si>
    <t>* - время начала аудирования не учтено при составлении рейтинга ППЭ по количеству организационно-технических нарушений при проведении 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</si>
</sst>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10419]0.00;\(0.00\)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trike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D3D3D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1.95"/>
      <name val="Calibri"/>
      <family val="2"/>
      <charset val="204"/>
      <scheme val="minor"/>
    </font>
    <font>
      <sz val="11.9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rgb="FF000000"/>
      <name val="Calibri"/>
      <family val="2"/>
      <charset val="204"/>
      <scheme val="minor"/>
    </font>
    <font>
      <sz val="10"/>
      <color rgb="FF000000"/>
      <name val="Arial"/>
    </font>
    <font>
      <sz val="11"/>
      <name val="Calibri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 Light"/>
      <family val="2"/>
      <charset val="204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3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9" fillId="0" borderId="0"/>
    <xf numFmtId="0" fontId="38" fillId="0" borderId="0"/>
  </cellStyleXfs>
  <cellXfs count="109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0" fillId="0" borderId="0" xfId="0" applyFill="1"/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1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0" xfId="0" applyFont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0" fontId="18" fillId="0" borderId="0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9" fontId="6" fillId="8" borderId="2" xfId="0" applyNumberFormat="1" applyFont="1" applyFill="1" applyBorder="1" applyAlignment="1">
      <alignment horizontal="center" vertical="center" wrapText="1"/>
    </xf>
    <xf numFmtId="9" fontId="6" fillId="8" borderId="1" xfId="0" applyNumberFormat="1" applyFont="1" applyFill="1" applyBorder="1" applyAlignment="1">
      <alignment horizontal="center" vertical="center" wrapText="1"/>
    </xf>
    <xf numFmtId="9" fontId="6" fillId="8" borderId="19" xfId="0" applyNumberFormat="1" applyFont="1" applyFill="1" applyBorder="1" applyAlignment="1">
      <alignment horizontal="center" vertical="center" wrapText="1"/>
    </xf>
    <xf numFmtId="9" fontId="18" fillId="8" borderId="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9" fontId="1" fillId="8" borderId="2" xfId="0" applyNumberFormat="1" applyFont="1" applyFill="1" applyBorder="1" applyAlignment="1">
      <alignment horizontal="center" vertical="center"/>
    </xf>
    <xf numFmtId="9" fontId="18" fillId="8" borderId="2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 wrapText="1"/>
    </xf>
    <xf numFmtId="9" fontId="6" fillId="8" borderId="12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9" fontId="18" fillId="8" borderId="12" xfId="0" applyNumberFormat="1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9" fontId="18" fillId="8" borderId="19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8" fillId="8" borderId="52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0" fillId="0" borderId="12" xfId="0" applyBorder="1"/>
    <xf numFmtId="0" fontId="1" fillId="4" borderId="9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2" fontId="0" fillId="0" borderId="17" xfId="0" applyNumberForma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0" fillId="0" borderId="17" xfId="0" applyNumberFormat="1" applyFont="1" applyBorder="1" applyAlignment="1">
      <alignment horizontal="center"/>
    </xf>
    <xf numFmtId="1" fontId="0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9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1" fillId="0" borderId="0" xfId="0" applyFont="1"/>
    <xf numFmtId="2" fontId="3" fillId="0" borderId="9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9" xfId="0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6" fillId="8" borderId="19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Border="1"/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9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Border="1"/>
    <xf numFmtId="1" fontId="6" fillId="8" borderId="1" xfId="0" applyNumberFormat="1" applyFont="1" applyFill="1" applyBorder="1" applyAlignment="1">
      <alignment horizontal="center" vertical="center" wrapText="1"/>
    </xf>
    <xf numFmtId="1" fontId="12" fillId="8" borderId="2" xfId="0" applyNumberFormat="1" applyFont="1" applyFill="1" applyBorder="1" applyAlignment="1">
      <alignment horizontal="center" vertical="center"/>
    </xf>
    <xf numFmtId="1" fontId="6" fillId="8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2" fontId="12" fillId="8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 wrapText="1"/>
    </xf>
    <xf numFmtId="2" fontId="18" fillId="8" borderId="0" xfId="0" applyNumberFormat="1" applyFont="1" applyFill="1" applyBorder="1" applyAlignment="1">
      <alignment horizontal="center" vertical="center" wrapText="1"/>
    </xf>
    <xf numFmtId="1" fontId="3" fillId="8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9" fontId="3" fillId="8" borderId="0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9" fontId="3" fillId="0" borderId="0" xfId="0" applyNumberFormat="1" applyFont="1" applyBorder="1"/>
    <xf numFmtId="10" fontId="3" fillId="0" borderId="0" xfId="0" applyNumberFormat="1" applyFont="1" applyBorder="1"/>
    <xf numFmtId="1" fontId="18" fillId="8" borderId="0" xfId="0" applyNumberFormat="1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0" fontId="3" fillId="0" borderId="3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2" fontId="1" fillId="0" borderId="26" xfId="0" applyNumberFormat="1" applyFont="1" applyFill="1" applyBorder="1" applyAlignment="1">
      <alignment horizontal="center" vertical="center" wrapText="1"/>
    </xf>
    <xf numFmtId="10" fontId="0" fillId="0" borderId="17" xfId="0" applyNumberFormat="1" applyBorder="1" applyAlignment="1">
      <alignment horizontal="center"/>
    </xf>
    <xf numFmtId="0" fontId="1" fillId="0" borderId="35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6" xfId="0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10" fontId="0" fillId="0" borderId="17" xfId="0" applyNumberFormat="1" applyFill="1" applyBorder="1" applyAlignment="1">
      <alignment horizontal="center"/>
    </xf>
    <xf numFmtId="0" fontId="1" fillId="8" borderId="37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3" borderId="6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2" fontId="1" fillId="5" borderId="10" xfId="0" applyNumberFormat="1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2" fontId="1" fillId="5" borderId="35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2" fontId="1" fillId="3" borderId="32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2" fontId="1" fillId="6" borderId="32" xfId="0" applyNumberFormat="1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" fillId="10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1" fillId="3" borderId="33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2" fillId="0" borderId="53" xfId="0" applyFont="1" applyBorder="1"/>
    <xf numFmtId="0" fontId="22" fillId="0" borderId="54" xfId="0" applyFont="1" applyBorder="1"/>
    <xf numFmtId="0" fontId="22" fillId="0" borderId="55" xfId="0" applyFont="1" applyBorder="1"/>
    <xf numFmtId="0" fontId="22" fillId="0" borderId="0" xfId="0" applyFont="1"/>
    <xf numFmtId="0" fontId="22" fillId="0" borderId="56" xfId="0" applyFont="1" applyBorder="1"/>
    <xf numFmtId="0" fontId="22" fillId="0" borderId="57" xfId="0" applyFont="1" applyBorder="1"/>
    <xf numFmtId="0" fontId="22" fillId="0" borderId="0" xfId="0" applyFont="1" applyBorder="1"/>
    <xf numFmtId="0" fontId="14" fillId="0" borderId="57" xfId="0" applyFont="1" applyBorder="1" applyAlignment="1"/>
    <xf numFmtId="0" fontId="14" fillId="0" borderId="0" xfId="0" applyFont="1" applyAlignment="1"/>
    <xf numFmtId="0" fontId="22" fillId="0" borderId="46" xfId="0" applyFont="1" applyBorder="1"/>
    <xf numFmtId="0" fontId="22" fillId="0" borderId="39" xfId="0" applyFont="1" applyBorder="1"/>
    <xf numFmtId="0" fontId="22" fillId="0" borderId="5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2" fontId="0" fillId="8" borderId="12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9" fontId="0" fillId="0" borderId="12" xfId="0" applyNumberFormat="1" applyFont="1" applyFill="1" applyBorder="1" applyAlignment="1">
      <alignment horizontal="center" vertical="center"/>
    </xf>
    <xf numFmtId="9" fontId="0" fillId="8" borderId="1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2" fontId="0" fillId="8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9" fontId="0" fillId="8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9" fontId="0" fillId="0" borderId="19" xfId="0" applyNumberFormat="1" applyFont="1" applyFill="1" applyBorder="1" applyAlignment="1">
      <alignment horizontal="center" vertical="center"/>
    </xf>
    <xf numFmtId="9" fontId="0" fillId="8" borderId="19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8" borderId="19" xfId="0" applyFont="1" applyFill="1" applyBorder="1" applyAlignment="1">
      <alignment horizontal="center"/>
    </xf>
    <xf numFmtId="9" fontId="0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9" fontId="0" fillId="8" borderId="2" xfId="0" applyNumberFormat="1" applyFont="1" applyFill="1" applyBorder="1" applyAlignment="1">
      <alignment horizontal="center" vertical="center"/>
    </xf>
    <xf numFmtId="0" fontId="2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2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6" fillId="6" borderId="27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6" borderId="2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6" fillId="6" borderId="2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21" fillId="0" borderId="0" xfId="0" applyFont="1"/>
    <xf numFmtId="0" fontId="29" fillId="0" borderId="0" xfId="0" applyFont="1" applyBorder="1" applyAlignment="1">
      <alignment horizontal="right"/>
    </xf>
    <xf numFmtId="0" fontId="21" fillId="0" borderId="0" xfId="0" applyFont="1" applyBorder="1"/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center"/>
    </xf>
    <xf numFmtId="0" fontId="0" fillId="5" borderId="17" xfId="0" applyFill="1" applyBorder="1"/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2" fontId="1" fillId="6" borderId="33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2" fontId="1" fillId="4" borderId="33" xfId="0" applyNumberFormat="1" applyFont="1" applyFill="1" applyBorder="1" applyAlignment="1">
      <alignment horizontal="center" vertical="center" wrapText="1"/>
    </xf>
    <xf numFmtId="2" fontId="11" fillId="8" borderId="32" xfId="0" applyNumberFormat="1" applyFont="1" applyFill="1" applyBorder="1" applyAlignment="1">
      <alignment horizontal="center" vertical="center" wrapText="1"/>
    </xf>
    <xf numFmtId="2" fontId="1" fillId="9" borderId="33" xfId="0" applyNumberFormat="1" applyFont="1" applyFill="1" applyBorder="1" applyAlignment="1">
      <alignment horizontal="center" vertical="center" wrapText="1"/>
    </xf>
    <xf numFmtId="2" fontId="1" fillId="3" borderId="33" xfId="0" applyNumberFormat="1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>
      <alignment horizontal="center" vertical="center" wrapText="1"/>
    </xf>
    <xf numFmtId="2" fontId="1" fillId="8" borderId="3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6" xfId="0" applyBorder="1" applyAlignment="1">
      <alignment horizontal="left"/>
    </xf>
    <xf numFmtId="0" fontId="31" fillId="0" borderId="6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34" fillId="5" borderId="30" xfId="0" applyFont="1" applyFill="1" applyBorder="1" applyAlignment="1">
      <alignment horizontal="center" vertical="center"/>
    </xf>
    <xf numFmtId="0" fontId="34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0" fontId="35" fillId="5" borderId="33" xfId="0" applyFont="1" applyFill="1" applyBorder="1" applyAlignment="1">
      <alignment horizontal="center" vertical="center" wrapText="1"/>
    </xf>
    <xf numFmtId="0" fontId="34" fillId="5" borderId="32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10" fontId="32" fillId="3" borderId="4" xfId="0" applyNumberFormat="1" applyFont="1" applyFill="1" applyBorder="1" applyAlignment="1">
      <alignment horizontal="center" vertical="center"/>
    </xf>
    <xf numFmtId="2" fontId="31" fillId="0" borderId="29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33" fillId="5" borderId="15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5" fillId="5" borderId="36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3" fillId="5" borderId="58" xfId="0" applyFont="1" applyFill="1" applyBorder="1" applyAlignment="1">
      <alignment horizontal="center" vertical="center" wrapText="1"/>
    </xf>
    <xf numFmtId="0" fontId="34" fillId="8" borderId="31" xfId="0" applyFont="1" applyFill="1" applyBorder="1" applyAlignment="1">
      <alignment horizontal="center" vertical="center" wrapText="1"/>
    </xf>
    <xf numFmtId="0" fontId="35" fillId="8" borderId="9" xfId="0" applyFont="1" applyFill="1" applyBorder="1" applyAlignment="1">
      <alignment horizontal="center" vertical="center" wrapText="1"/>
    </xf>
    <xf numFmtId="10" fontId="32" fillId="8" borderId="1" xfId="0" applyNumberFormat="1" applyFont="1" applyFill="1" applyBorder="1" applyAlignment="1">
      <alignment horizontal="center" vertical="center"/>
    </xf>
    <xf numFmtId="10" fontId="33" fillId="8" borderId="0" xfId="0" applyNumberFormat="1" applyFont="1" applyFill="1" applyBorder="1" applyAlignment="1">
      <alignment horizontal="center" vertical="center"/>
    </xf>
    <xf numFmtId="0" fontId="35" fillId="3" borderId="3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 vertical="center"/>
    </xf>
    <xf numFmtId="10" fontId="33" fillId="3" borderId="0" xfId="0" applyNumberFormat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 vertical="center"/>
    </xf>
    <xf numFmtId="0" fontId="35" fillId="5" borderId="30" xfId="0" applyFont="1" applyFill="1" applyBorder="1" applyAlignment="1">
      <alignment horizontal="center" vertical="center"/>
    </xf>
    <xf numFmtId="0" fontId="35" fillId="8" borderId="31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34" fillId="3" borderId="31" xfId="0" applyFont="1" applyFill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33" fillId="5" borderId="8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/>
    </xf>
    <xf numFmtId="0" fontId="33" fillId="5" borderId="5" xfId="0" applyFont="1" applyFill="1" applyBorder="1" applyAlignment="1">
      <alignment vertical="center"/>
    </xf>
    <xf numFmtId="0" fontId="4" fillId="5" borderId="40" xfId="0" applyFont="1" applyFill="1" applyBorder="1" applyAlignment="1">
      <alignment vertical="center"/>
    </xf>
    <xf numFmtId="0" fontId="33" fillId="5" borderId="43" xfId="0" applyFont="1" applyFill="1" applyBorder="1" applyAlignment="1">
      <alignment vertical="center"/>
    </xf>
    <xf numFmtId="0" fontId="33" fillId="5" borderId="60" xfId="0" applyFont="1" applyFill="1" applyBorder="1" applyAlignment="1">
      <alignment vertical="center"/>
    </xf>
    <xf numFmtId="0" fontId="33" fillId="5" borderId="60" xfId="0" applyFont="1" applyFill="1" applyBorder="1" applyAlignment="1">
      <alignment horizontal="right" vertical="center"/>
    </xf>
    <xf numFmtId="0" fontId="33" fillId="5" borderId="60" xfId="0" applyFont="1" applyFill="1" applyBorder="1" applyAlignment="1">
      <alignment horizontal="left" vertical="center"/>
    </xf>
    <xf numFmtId="0" fontId="33" fillId="5" borderId="3" xfId="0" applyFont="1" applyFill="1" applyBorder="1" applyAlignment="1">
      <alignment horizontal="right" vertical="center"/>
    </xf>
    <xf numFmtId="0" fontId="34" fillId="3" borderId="3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4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3" borderId="52" xfId="0" applyFont="1" applyFill="1" applyBorder="1" applyAlignment="1">
      <alignment horizontal="center" vertical="center" wrapText="1"/>
    </xf>
    <xf numFmtId="0" fontId="36" fillId="3" borderId="46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 wrapText="1"/>
    </xf>
    <xf numFmtId="0" fontId="36" fillId="8" borderId="41" xfId="0" applyFont="1" applyFill="1" applyBorder="1" applyAlignment="1">
      <alignment horizontal="center" vertical="center" wrapText="1"/>
    </xf>
    <xf numFmtId="0" fontId="36" fillId="8" borderId="42" xfId="0" applyFont="1" applyFill="1" applyBorder="1" applyAlignment="1">
      <alignment horizontal="center" vertical="center" wrapText="1"/>
    </xf>
    <xf numFmtId="0" fontId="36" fillId="8" borderId="16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 wrapText="1"/>
    </xf>
    <xf numFmtId="0" fontId="36" fillId="8" borderId="18" xfId="0" applyFont="1" applyFill="1" applyBorder="1" applyAlignment="1">
      <alignment horizontal="center" vertical="center" wrapText="1"/>
    </xf>
    <xf numFmtId="0" fontId="36" fillId="8" borderId="2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2" fontId="31" fillId="11" borderId="29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2" fontId="31" fillId="0" borderId="1" xfId="0" applyNumberFormat="1" applyFont="1" applyFill="1" applyBorder="1" applyAlignment="1">
      <alignment horizontal="center"/>
    </xf>
    <xf numFmtId="10" fontId="32" fillId="0" borderId="1" xfId="0" applyNumberFormat="1" applyFont="1" applyFill="1" applyBorder="1" applyAlignment="1">
      <alignment horizontal="center" vertical="center"/>
    </xf>
    <xf numFmtId="10" fontId="32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/>
    </xf>
    <xf numFmtId="1" fontId="17" fillId="8" borderId="0" xfId="0" applyNumberFormat="1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readingOrder="1"/>
    </xf>
    <xf numFmtId="0" fontId="10" fillId="0" borderId="0" xfId="0" applyFont="1" applyFill="1" applyBorder="1" applyAlignment="1">
      <alignment vertical="center"/>
    </xf>
    <xf numFmtId="0" fontId="6" fillId="0" borderId="61" xfId="2" applyNumberFormat="1" applyFont="1" applyFill="1" applyBorder="1" applyAlignment="1">
      <alignment horizontal="center" vertical="center" wrapText="1" readingOrder="1"/>
    </xf>
    <xf numFmtId="165" fontId="6" fillId="0" borderId="61" xfId="2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Border="1"/>
    <xf numFmtId="0" fontId="6" fillId="0" borderId="63" xfId="2" applyNumberFormat="1" applyFont="1" applyFill="1" applyBorder="1" applyAlignment="1">
      <alignment horizontal="center" vertical="center" wrapText="1" readingOrder="1"/>
    </xf>
    <xf numFmtId="0" fontId="6" fillId="0" borderId="4" xfId="2" applyNumberFormat="1" applyFont="1" applyFill="1" applyBorder="1" applyAlignment="1">
      <alignment horizontal="center" vertical="center" wrapText="1" readingOrder="1"/>
    </xf>
    <xf numFmtId="0" fontId="6" fillId="0" borderId="62" xfId="2" applyNumberFormat="1" applyFont="1" applyFill="1" applyBorder="1" applyAlignment="1">
      <alignment horizontal="center" vertical="center" wrapText="1" readingOrder="1"/>
    </xf>
    <xf numFmtId="0" fontId="6" fillId="0" borderId="6" xfId="2" applyNumberFormat="1" applyFont="1" applyFill="1" applyBorder="1" applyAlignment="1">
      <alignment horizontal="center" vertical="center" wrapText="1" readingOrder="1"/>
    </xf>
    <xf numFmtId="0" fontId="10" fillId="0" borderId="6" xfId="0" applyFont="1" applyFill="1" applyBorder="1"/>
    <xf numFmtId="0" fontId="6" fillId="0" borderId="66" xfId="2" applyNumberFormat="1" applyFont="1" applyFill="1" applyBorder="1" applyAlignment="1">
      <alignment horizontal="center" vertical="center" wrapText="1" readingOrder="1"/>
    </xf>
    <xf numFmtId="165" fontId="6" fillId="0" borderId="67" xfId="2" applyNumberFormat="1" applyFont="1" applyFill="1" applyBorder="1" applyAlignment="1">
      <alignment horizontal="center" vertical="center" wrapText="1" readingOrder="1"/>
    </xf>
    <xf numFmtId="0" fontId="6" fillId="0" borderId="16" xfId="2" applyNumberFormat="1" applyFont="1" applyFill="1" applyBorder="1" applyAlignment="1">
      <alignment horizontal="center" vertical="center" wrapText="1" readingOrder="1"/>
    </xf>
    <xf numFmtId="165" fontId="6" fillId="0" borderId="17" xfId="2" applyNumberFormat="1" applyFont="1" applyFill="1" applyBorder="1" applyAlignment="1">
      <alignment horizontal="center" vertical="center" wrapText="1" readingOrder="1"/>
    </xf>
    <xf numFmtId="0" fontId="10" fillId="0" borderId="16" xfId="0" applyFont="1" applyFill="1" applyBorder="1"/>
    <xf numFmtId="0" fontId="10" fillId="0" borderId="17" xfId="0" applyFont="1" applyFill="1" applyBorder="1"/>
    <xf numFmtId="0" fontId="6" fillId="0" borderId="67" xfId="2" applyNumberFormat="1" applyFont="1" applyFill="1" applyBorder="1" applyAlignment="1">
      <alignment horizontal="center" vertical="center" wrapText="1" readingOrder="1"/>
    </xf>
    <xf numFmtId="0" fontId="6" fillId="0" borderId="17" xfId="2" applyNumberFormat="1" applyFont="1" applyFill="1" applyBorder="1" applyAlignment="1">
      <alignment horizontal="center" vertical="center" wrapText="1" readingOrder="1"/>
    </xf>
    <xf numFmtId="0" fontId="6" fillId="0" borderId="18" xfId="2" applyNumberFormat="1" applyFont="1" applyFill="1" applyBorder="1" applyAlignment="1">
      <alignment horizontal="center" vertical="center" wrapText="1" readingOrder="1"/>
    </xf>
    <xf numFmtId="0" fontId="6" fillId="0" borderId="20" xfId="2" applyNumberFormat="1" applyFont="1" applyFill="1" applyBorder="1" applyAlignment="1">
      <alignment horizontal="center" vertical="center" wrapText="1" readingOrder="1"/>
    </xf>
    <xf numFmtId="165" fontId="6" fillId="0" borderId="63" xfId="2" applyNumberFormat="1" applyFont="1" applyFill="1" applyBorder="1" applyAlignment="1">
      <alignment horizontal="center" vertical="center" wrapText="1" readingOrder="1"/>
    </xf>
    <xf numFmtId="165" fontId="6" fillId="0" borderId="4" xfId="2" applyNumberFormat="1" applyFont="1" applyFill="1" applyBorder="1" applyAlignment="1">
      <alignment horizontal="center" vertical="center" wrapText="1" readingOrder="1"/>
    </xf>
    <xf numFmtId="0" fontId="10" fillId="0" borderId="4" xfId="0" applyFont="1" applyFill="1" applyBorder="1"/>
    <xf numFmtId="0" fontId="6" fillId="3" borderId="66" xfId="2" applyNumberFormat="1" applyFont="1" applyFill="1" applyBorder="1" applyAlignment="1">
      <alignment horizontal="center" vertical="center" wrapText="1" readingOrder="1"/>
    </xf>
    <xf numFmtId="165" fontId="6" fillId="3" borderId="67" xfId="2" applyNumberFormat="1" applyFont="1" applyFill="1" applyBorder="1" applyAlignment="1">
      <alignment horizontal="center" vertical="center" wrapText="1" readingOrder="1"/>
    </xf>
    <xf numFmtId="0" fontId="6" fillId="3" borderId="16" xfId="2" applyNumberFormat="1" applyFont="1" applyFill="1" applyBorder="1" applyAlignment="1">
      <alignment horizontal="center" vertical="center" wrapText="1" readingOrder="1"/>
    </xf>
    <xf numFmtId="165" fontId="6" fillId="3" borderId="17" xfId="2" applyNumberFormat="1" applyFont="1" applyFill="1" applyBorder="1" applyAlignment="1">
      <alignment horizontal="center" vertical="center" wrapText="1" readingOrder="1"/>
    </xf>
    <xf numFmtId="0" fontId="10" fillId="3" borderId="16" xfId="0" applyFont="1" applyFill="1" applyBorder="1"/>
    <xf numFmtId="0" fontId="10" fillId="3" borderId="17" xfId="0" applyFont="1" applyFill="1" applyBorder="1"/>
    <xf numFmtId="0" fontId="6" fillId="3" borderId="67" xfId="2" applyNumberFormat="1" applyFont="1" applyFill="1" applyBorder="1" applyAlignment="1">
      <alignment horizontal="center" vertical="center" wrapText="1" readingOrder="1"/>
    </xf>
    <xf numFmtId="0" fontId="6" fillId="3" borderId="17" xfId="2" applyNumberFormat="1" applyFont="1" applyFill="1" applyBorder="1" applyAlignment="1">
      <alignment horizontal="center" vertical="center" wrapText="1" readingOrder="1"/>
    </xf>
    <xf numFmtId="0" fontId="6" fillId="3" borderId="18" xfId="2" applyNumberFormat="1" applyFont="1" applyFill="1" applyBorder="1" applyAlignment="1">
      <alignment horizontal="center" vertical="center" wrapText="1" readingOrder="1"/>
    </xf>
    <xf numFmtId="0" fontId="6" fillId="3" borderId="20" xfId="2" applyNumberFormat="1" applyFont="1" applyFill="1" applyBorder="1" applyAlignment="1">
      <alignment horizontal="center" vertical="center" wrapText="1" readingOrder="1"/>
    </xf>
    <xf numFmtId="0" fontId="6" fillId="0" borderId="22" xfId="2" applyNumberFormat="1" applyFont="1" applyFill="1" applyBorder="1" applyAlignment="1">
      <alignment horizontal="center" vertical="center" wrapText="1" readingOrder="1"/>
    </xf>
    <xf numFmtId="165" fontId="6" fillId="0" borderId="21" xfId="2" applyNumberFormat="1" applyFont="1" applyFill="1" applyBorder="1" applyAlignment="1">
      <alignment horizontal="center" vertical="center" wrapText="1" readingOrder="1"/>
    </xf>
    <xf numFmtId="0" fontId="6" fillId="0" borderId="69" xfId="0" applyFont="1" applyBorder="1" applyAlignment="1">
      <alignment vertical="center"/>
    </xf>
    <xf numFmtId="0" fontId="6" fillId="0" borderId="71" xfId="2" applyNumberFormat="1" applyFont="1" applyFill="1" applyBorder="1" applyAlignment="1">
      <alignment horizontal="center" vertical="center" wrapText="1" readingOrder="1"/>
    </xf>
    <xf numFmtId="0" fontId="6" fillId="0" borderId="29" xfId="2" applyNumberFormat="1" applyFont="1" applyFill="1" applyBorder="1" applyAlignment="1">
      <alignment horizontal="center" vertical="center" wrapText="1" readingOrder="1"/>
    </xf>
    <xf numFmtId="0" fontId="10" fillId="0" borderId="29" xfId="0" applyFont="1" applyFill="1" applyBorder="1" applyAlignment="1">
      <alignment horizontal="center" readingOrder="1"/>
    </xf>
    <xf numFmtId="0" fontId="6" fillId="0" borderId="28" xfId="2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6" fillId="0" borderId="5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8" fillId="0" borderId="45" xfId="2" applyNumberFormat="1" applyFont="1" applyFill="1" applyBorder="1" applyAlignment="1">
      <alignment horizontal="center" vertical="center" wrapText="1" readingOrder="1"/>
    </xf>
    <xf numFmtId="0" fontId="18" fillId="0" borderId="80" xfId="2" applyNumberFormat="1" applyFont="1" applyFill="1" applyBorder="1" applyAlignment="1">
      <alignment horizontal="center" vertical="center" wrapText="1" readingOrder="1"/>
    </xf>
    <xf numFmtId="0" fontId="18" fillId="0" borderId="76" xfId="2" applyNumberFormat="1" applyFont="1" applyFill="1" applyBorder="1" applyAlignment="1">
      <alignment horizontal="center" vertical="center" wrapText="1" readingOrder="1"/>
    </xf>
    <xf numFmtId="0" fontId="18" fillId="0" borderId="81" xfId="2" applyNumberFormat="1" applyFont="1" applyFill="1" applyBorder="1" applyAlignment="1">
      <alignment horizontal="center" vertical="center" wrapText="1" readingOrder="1"/>
    </xf>
    <xf numFmtId="0" fontId="18" fillId="0" borderId="43" xfId="2" applyNumberFormat="1" applyFont="1" applyFill="1" applyBorder="1" applyAlignment="1">
      <alignment horizontal="center" vertical="center" wrapText="1" readingOrder="1"/>
    </xf>
    <xf numFmtId="0" fontId="18" fillId="0" borderId="82" xfId="2" applyNumberFormat="1" applyFont="1" applyFill="1" applyBorder="1" applyAlignment="1">
      <alignment horizontal="center" vertical="center" wrapText="1" readingOrder="1"/>
    </xf>
    <xf numFmtId="0" fontId="18" fillId="0" borderId="83" xfId="2" applyNumberFormat="1" applyFont="1" applyFill="1" applyBorder="1" applyAlignment="1">
      <alignment horizontal="center" vertical="center" wrapText="1" readingOrder="1"/>
    </xf>
    <xf numFmtId="0" fontId="18" fillId="0" borderId="78" xfId="2" applyNumberFormat="1" applyFont="1" applyFill="1" applyBorder="1" applyAlignment="1">
      <alignment horizontal="center" vertical="center" wrapText="1" readingOrder="1"/>
    </xf>
    <xf numFmtId="0" fontId="18" fillId="0" borderId="79" xfId="2" applyNumberFormat="1" applyFont="1" applyFill="1" applyBorder="1" applyAlignment="1">
      <alignment horizontal="center" vertical="center" wrapText="1" readingOrder="1"/>
    </xf>
    <xf numFmtId="0" fontId="6" fillId="0" borderId="66" xfId="2" applyNumberFormat="1" applyFont="1" applyFill="1" applyBorder="1" applyAlignment="1">
      <alignment vertical="center" wrapText="1" readingOrder="1"/>
    </xf>
    <xf numFmtId="0" fontId="6" fillId="0" borderId="67" xfId="2" applyNumberFormat="1" applyFont="1" applyFill="1" applyBorder="1" applyAlignment="1">
      <alignment horizontal="left" vertical="center" wrapText="1" readingOrder="1"/>
    </xf>
    <xf numFmtId="0" fontId="19" fillId="0" borderId="0" xfId="0" applyFont="1" applyFill="1"/>
    <xf numFmtId="0" fontId="2" fillId="3" borderId="84" xfId="0" applyFont="1" applyFill="1" applyBorder="1" applyAlignment="1" applyProtection="1">
      <alignment vertical="top" wrapText="1"/>
      <protection locked="0"/>
    </xf>
    <xf numFmtId="0" fontId="19" fillId="8" borderId="84" xfId="0" applyFont="1" applyFill="1" applyBorder="1" applyAlignment="1" applyProtection="1">
      <alignment vertical="top" wrapText="1"/>
      <protection locked="0"/>
    </xf>
    <xf numFmtId="0" fontId="2" fillId="0" borderId="56" xfId="0" applyFont="1" applyFill="1" applyBorder="1"/>
    <xf numFmtId="0" fontId="2" fillId="0" borderId="0" xfId="0" applyFont="1" applyFill="1" applyBorder="1"/>
    <xf numFmtId="0" fontId="2" fillId="0" borderId="57" xfId="0" applyFont="1" applyFill="1" applyBorder="1"/>
    <xf numFmtId="0" fontId="19" fillId="3" borderId="45" xfId="0" applyFont="1" applyFill="1" applyBorder="1"/>
    <xf numFmtId="0" fontId="25" fillId="3" borderId="40" xfId="0" applyFont="1" applyFill="1" applyBorder="1" applyAlignment="1">
      <alignment horizontal="center"/>
    </xf>
    <xf numFmtId="0" fontId="19" fillId="3" borderId="47" xfId="0" applyFont="1" applyFill="1" applyBorder="1"/>
    <xf numFmtId="0" fontId="19" fillId="2" borderId="45" xfId="0" applyFont="1" applyFill="1" applyBorder="1"/>
    <xf numFmtId="0" fontId="25" fillId="2" borderId="40" xfId="0" applyFont="1" applyFill="1" applyBorder="1" applyAlignment="1">
      <alignment horizontal="center"/>
    </xf>
    <xf numFmtId="0" fontId="19" fillId="2" borderId="47" xfId="0" applyFont="1" applyFill="1" applyBorder="1"/>
    <xf numFmtId="0" fontId="19" fillId="6" borderId="45" xfId="0" applyFont="1" applyFill="1" applyBorder="1"/>
    <xf numFmtId="0" fontId="25" fillId="6" borderId="40" xfId="0" applyFont="1" applyFill="1" applyBorder="1" applyAlignment="1">
      <alignment horizontal="center"/>
    </xf>
    <xf numFmtId="0" fontId="19" fillId="6" borderId="47" xfId="0" applyFont="1" applyFill="1" applyBorder="1"/>
    <xf numFmtId="0" fontId="25" fillId="4" borderId="40" xfId="0" applyFont="1" applyFill="1" applyBorder="1" applyAlignment="1">
      <alignment horizontal="center"/>
    </xf>
    <xf numFmtId="0" fontId="19" fillId="8" borderId="45" xfId="0" applyFont="1" applyFill="1" applyBorder="1"/>
    <xf numFmtId="0" fontId="25" fillId="8" borderId="40" xfId="0" applyFont="1" applyFill="1" applyBorder="1" applyAlignment="1">
      <alignment horizontal="center"/>
    </xf>
    <xf numFmtId="0" fontId="19" fillId="8" borderId="47" xfId="0" applyFont="1" applyFill="1" applyBorder="1"/>
    <xf numFmtId="0" fontId="25" fillId="9" borderId="40" xfId="0" applyFont="1" applyFill="1" applyBorder="1" applyAlignment="1">
      <alignment horizontal="center"/>
    </xf>
    <xf numFmtId="0" fontId="1" fillId="9" borderId="60" xfId="0" applyFont="1" applyFill="1" applyBorder="1"/>
    <xf numFmtId="0" fontId="19" fillId="10" borderId="45" xfId="0" applyFont="1" applyFill="1" applyBorder="1"/>
    <xf numFmtId="0" fontId="25" fillId="10" borderId="40" xfId="0" applyFont="1" applyFill="1" applyBorder="1" applyAlignment="1">
      <alignment horizontal="center"/>
    </xf>
    <xf numFmtId="0" fontId="19" fillId="10" borderId="47" xfId="0" applyFont="1" applyFill="1" applyBorder="1"/>
    <xf numFmtId="0" fontId="2" fillId="3" borderId="45" xfId="0" applyFont="1" applyFill="1" applyBorder="1"/>
    <xf numFmtId="0" fontId="2" fillId="3" borderId="47" xfId="0" applyFont="1" applyFill="1" applyBorder="1"/>
    <xf numFmtId="0" fontId="2" fillId="3" borderId="76" xfId="0" applyFont="1" applyFill="1" applyBorder="1"/>
    <xf numFmtId="0" fontId="2" fillId="3" borderId="85" xfId="0" applyFont="1" applyFill="1" applyBorder="1"/>
    <xf numFmtId="0" fontId="2" fillId="3" borderId="43" xfId="0" applyFont="1" applyFill="1" applyBorder="1"/>
    <xf numFmtId="0" fontId="2" fillId="3" borderId="60" xfId="0" applyFont="1" applyFill="1" applyBorder="1"/>
    <xf numFmtId="0" fontId="2" fillId="3" borderId="44" xfId="0" applyFont="1" applyFill="1" applyBorder="1"/>
    <xf numFmtId="0" fontId="19" fillId="8" borderId="76" xfId="0" applyFont="1" applyFill="1" applyBorder="1"/>
    <xf numFmtId="0" fontId="19" fillId="8" borderId="85" xfId="0" applyFont="1" applyFill="1" applyBorder="1"/>
    <xf numFmtId="0" fontId="19" fillId="8" borderId="43" xfId="0" applyFont="1" applyFill="1" applyBorder="1"/>
    <xf numFmtId="0" fontId="19" fillId="8" borderId="60" xfId="0" applyFont="1" applyFill="1" applyBorder="1"/>
    <xf numFmtId="0" fontId="19" fillId="8" borderId="44" xfId="0" applyFont="1" applyFill="1" applyBorder="1"/>
    <xf numFmtId="0" fontId="3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3" borderId="76" xfId="0" applyFont="1" applyFill="1" applyBorder="1"/>
    <xf numFmtId="0" fontId="0" fillId="3" borderId="84" xfId="0" applyFont="1" applyFill="1" applyBorder="1" applyAlignment="1" applyProtection="1">
      <alignment vertical="top" wrapText="1"/>
      <protection locked="0"/>
    </xf>
    <xf numFmtId="0" fontId="0" fillId="3" borderId="85" xfId="0" applyFont="1" applyFill="1" applyBorder="1"/>
    <xf numFmtId="0" fontId="0" fillId="3" borderId="43" xfId="0" applyFont="1" applyFill="1" applyBorder="1"/>
    <xf numFmtId="0" fontId="0" fillId="3" borderId="60" xfId="0" applyFont="1" applyFill="1" applyBorder="1"/>
    <xf numFmtId="0" fontId="0" fillId="3" borderId="44" xfId="0" applyFont="1" applyFill="1" applyBorder="1"/>
    <xf numFmtId="0" fontId="0" fillId="2" borderId="76" xfId="0" applyFont="1" applyFill="1" applyBorder="1"/>
    <xf numFmtId="0" fontId="0" fillId="2" borderId="84" xfId="0" applyFont="1" applyFill="1" applyBorder="1" applyAlignment="1" applyProtection="1">
      <alignment vertical="top" wrapText="1"/>
      <protection locked="0"/>
    </xf>
    <xf numFmtId="0" fontId="0" fillId="2" borderId="85" xfId="0" applyFont="1" applyFill="1" applyBorder="1"/>
    <xf numFmtId="0" fontId="0" fillId="2" borderId="43" xfId="0" applyFont="1" applyFill="1" applyBorder="1"/>
    <xf numFmtId="0" fontId="0" fillId="2" borderId="60" xfId="0" applyFont="1" applyFill="1" applyBorder="1"/>
    <xf numFmtId="0" fontId="0" fillId="2" borderId="44" xfId="0" applyFont="1" applyFill="1" applyBorder="1"/>
    <xf numFmtId="0" fontId="0" fillId="6" borderId="76" xfId="0" applyFont="1" applyFill="1" applyBorder="1"/>
    <xf numFmtId="0" fontId="0" fillId="6" borderId="84" xfId="0" applyFont="1" applyFill="1" applyBorder="1" applyAlignment="1" applyProtection="1">
      <alignment vertical="top" wrapText="1"/>
      <protection locked="0"/>
    </xf>
    <xf numFmtId="0" fontId="0" fillId="6" borderId="85" xfId="0" applyFont="1" applyFill="1" applyBorder="1"/>
    <xf numFmtId="0" fontId="0" fillId="6" borderId="43" xfId="0" applyFont="1" applyFill="1" applyBorder="1"/>
    <xf numFmtId="0" fontId="0" fillId="6" borderId="60" xfId="0" applyFont="1" applyFill="1" applyBorder="1"/>
    <xf numFmtId="0" fontId="0" fillId="6" borderId="44" xfId="0" applyFont="1" applyFill="1" applyBorder="1"/>
    <xf numFmtId="0" fontId="0" fillId="0" borderId="56" xfId="0" applyFont="1" applyFill="1" applyBorder="1"/>
    <xf numFmtId="0" fontId="0" fillId="0" borderId="0" xfId="0" applyFont="1" applyFill="1" applyBorder="1"/>
    <xf numFmtId="0" fontId="0" fillId="0" borderId="57" xfId="0" applyFont="1" applyFill="1" applyBorder="1"/>
    <xf numFmtId="0" fontId="0" fillId="4" borderId="45" xfId="0" applyFont="1" applyFill="1" applyBorder="1"/>
    <xf numFmtId="0" fontId="0" fillId="4" borderId="47" xfId="0" applyFont="1" applyFill="1" applyBorder="1"/>
    <xf numFmtId="0" fontId="0" fillId="4" borderId="76" xfId="0" applyFont="1" applyFill="1" applyBorder="1"/>
    <xf numFmtId="0" fontId="0" fillId="4" borderId="0" xfId="0" applyFont="1" applyFill="1" applyBorder="1" applyAlignment="1" applyProtection="1">
      <alignment vertical="top" wrapText="1"/>
      <protection locked="0"/>
    </xf>
    <xf numFmtId="0" fontId="0" fillId="4" borderId="85" xfId="0" applyFont="1" applyFill="1" applyBorder="1"/>
    <xf numFmtId="0" fontId="0" fillId="4" borderId="43" xfId="0" applyFont="1" applyFill="1" applyBorder="1"/>
    <xf numFmtId="0" fontId="0" fillId="4" borderId="60" xfId="0" applyFont="1" applyFill="1" applyBorder="1"/>
    <xf numFmtId="0" fontId="0" fillId="4" borderId="44" xfId="0" applyFont="1" applyFill="1" applyBorder="1"/>
    <xf numFmtId="0" fontId="0" fillId="8" borderId="76" xfId="0" applyFont="1" applyFill="1" applyBorder="1"/>
    <xf numFmtId="0" fontId="0" fillId="8" borderId="84" xfId="0" applyFont="1" applyFill="1" applyBorder="1" applyAlignment="1" applyProtection="1">
      <alignment vertical="top" wrapText="1"/>
      <protection locked="0"/>
    </xf>
    <xf numFmtId="0" fontId="0" fillId="8" borderId="85" xfId="0" applyFont="1" applyFill="1" applyBorder="1"/>
    <xf numFmtId="0" fontId="0" fillId="8" borderId="43" xfId="0" applyFont="1" applyFill="1" applyBorder="1"/>
    <xf numFmtId="0" fontId="0" fillId="8" borderId="60" xfId="0" applyFont="1" applyFill="1" applyBorder="1"/>
    <xf numFmtId="0" fontId="0" fillId="8" borderId="44" xfId="0" applyFont="1" applyFill="1" applyBorder="1"/>
    <xf numFmtId="0" fontId="0" fillId="9" borderId="45" xfId="0" applyFont="1" applyFill="1" applyBorder="1"/>
    <xf numFmtId="0" fontId="0" fillId="9" borderId="47" xfId="0" applyFont="1" applyFill="1" applyBorder="1"/>
    <xf numFmtId="0" fontId="0" fillId="9" borderId="76" xfId="0" applyFont="1" applyFill="1" applyBorder="1"/>
    <xf numFmtId="0" fontId="0" fillId="9" borderId="84" xfId="0" applyFont="1" applyFill="1" applyBorder="1" applyAlignment="1" applyProtection="1">
      <alignment vertical="top" wrapText="1"/>
      <protection locked="0"/>
    </xf>
    <xf numFmtId="0" fontId="0" fillId="9" borderId="85" xfId="0" applyFont="1" applyFill="1" applyBorder="1"/>
    <xf numFmtId="0" fontId="0" fillId="9" borderId="43" xfId="0" applyFont="1" applyFill="1" applyBorder="1"/>
    <xf numFmtId="0" fontId="0" fillId="9" borderId="44" xfId="0" applyFont="1" applyFill="1" applyBorder="1"/>
    <xf numFmtId="0" fontId="0" fillId="10" borderId="76" xfId="0" applyFont="1" applyFill="1" applyBorder="1"/>
    <xf numFmtId="0" fontId="0" fillId="10" borderId="84" xfId="0" applyFont="1" applyFill="1" applyBorder="1" applyAlignment="1" applyProtection="1">
      <alignment vertical="top" wrapText="1"/>
      <protection locked="0"/>
    </xf>
    <xf numFmtId="0" fontId="0" fillId="10" borderId="85" xfId="0" applyFont="1" applyFill="1" applyBorder="1"/>
    <xf numFmtId="0" fontId="0" fillId="10" borderId="43" xfId="0" applyFont="1" applyFill="1" applyBorder="1"/>
    <xf numFmtId="0" fontId="0" fillId="10" borderId="60" xfId="0" applyFont="1" applyFill="1" applyBorder="1"/>
    <xf numFmtId="0" fontId="0" fillId="10" borderId="44" xfId="0" applyFont="1" applyFill="1" applyBorder="1"/>
    <xf numFmtId="0" fontId="0" fillId="2" borderId="45" xfId="0" applyFont="1" applyFill="1" applyBorder="1"/>
    <xf numFmtId="0" fontId="0" fillId="2" borderId="47" xfId="0" applyFont="1" applyFill="1" applyBorder="1"/>
    <xf numFmtId="0" fontId="0" fillId="6" borderId="45" xfId="0" applyFont="1" applyFill="1" applyBorder="1"/>
    <xf numFmtId="0" fontId="0" fillId="6" borderId="47" xfId="0" applyFont="1" applyFill="1" applyBorder="1"/>
    <xf numFmtId="0" fontId="18" fillId="0" borderId="86" xfId="2" applyNumberFormat="1" applyFont="1" applyFill="1" applyBorder="1" applyAlignment="1">
      <alignment horizontal="center" vertical="center" wrapText="1" readingOrder="1"/>
    </xf>
    <xf numFmtId="0" fontId="18" fillId="0" borderId="87" xfId="2" applyNumberFormat="1" applyFont="1" applyFill="1" applyBorder="1" applyAlignment="1">
      <alignment horizontal="center" vertical="center" wrapText="1" readingOrder="1"/>
    </xf>
    <xf numFmtId="0" fontId="18" fillId="0" borderId="88" xfId="2" applyNumberFormat="1" applyFont="1" applyFill="1" applyBorder="1" applyAlignment="1">
      <alignment horizontal="center" vertical="center" wrapText="1" readingOrder="1"/>
    </xf>
    <xf numFmtId="0" fontId="18" fillId="3" borderId="86" xfId="2" applyNumberFormat="1" applyFont="1" applyFill="1" applyBorder="1" applyAlignment="1">
      <alignment horizontal="center" vertical="center" wrapText="1" readingOrder="1"/>
    </xf>
    <xf numFmtId="0" fontId="18" fillId="3" borderId="81" xfId="2" applyNumberFormat="1" applyFont="1" applyFill="1" applyBorder="1" applyAlignment="1">
      <alignment horizontal="center" vertical="center" wrapText="1" readingOrder="1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readingOrder="1"/>
    </xf>
    <xf numFmtId="0" fontId="30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0" fontId="51" fillId="0" borderId="0" xfId="0" applyFont="1" applyFill="1" applyBorder="1"/>
    <xf numFmtId="0" fontId="52" fillId="0" borderId="0" xfId="0" applyFont="1" applyFill="1" applyBorder="1"/>
    <xf numFmtId="0" fontId="52" fillId="0" borderId="0" xfId="0" applyFont="1" applyFill="1" applyBorder="1" applyAlignment="1">
      <alignment horizontal="center" vertical="center"/>
    </xf>
    <xf numFmtId="0" fontId="32" fillId="0" borderId="1" xfId="2" applyNumberFormat="1" applyFont="1" applyFill="1" applyBorder="1" applyAlignment="1">
      <alignment horizontal="center" vertical="center" wrapText="1" readingOrder="1"/>
    </xf>
    <xf numFmtId="0" fontId="52" fillId="0" borderId="0" xfId="0" applyFont="1" applyFill="1" applyBorder="1" applyAlignment="1">
      <alignment vertical="center"/>
    </xf>
    <xf numFmtId="0" fontId="32" fillId="0" borderId="4" xfId="2" applyNumberFormat="1" applyFont="1" applyFill="1" applyBorder="1" applyAlignment="1">
      <alignment horizontal="center" vertical="center" wrapText="1" readingOrder="1"/>
    </xf>
    <xf numFmtId="0" fontId="53" fillId="3" borderId="29" xfId="0" applyFont="1" applyFill="1" applyBorder="1" applyAlignment="1">
      <alignment horizontal="center" vertical="center"/>
    </xf>
    <xf numFmtId="0" fontId="51" fillId="0" borderId="0" xfId="0" applyFont="1" applyFill="1" applyBorder="1" applyAlignment="1"/>
    <xf numFmtId="0" fontId="52" fillId="0" borderId="9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 wrapText="1" readingOrder="1"/>
    </xf>
    <xf numFmtId="0" fontId="32" fillId="0" borderId="6" xfId="2" applyNumberFormat="1" applyFont="1" applyFill="1" applyBorder="1" applyAlignment="1">
      <alignment horizontal="center" vertical="center" wrapText="1" readingOrder="1"/>
    </xf>
    <xf numFmtId="0" fontId="32" fillId="0" borderId="22" xfId="2" applyNumberFormat="1" applyFont="1" applyFill="1" applyBorder="1" applyAlignment="1">
      <alignment horizontal="center" vertical="center" wrapText="1" readingOrder="1"/>
    </xf>
    <xf numFmtId="0" fontId="32" fillId="0" borderId="19" xfId="2" applyNumberFormat="1" applyFont="1" applyFill="1" applyBorder="1" applyAlignment="1">
      <alignment horizontal="center" vertical="center" wrapText="1" readingOrder="1"/>
    </xf>
    <xf numFmtId="0" fontId="32" fillId="0" borderId="21" xfId="2" applyNumberFormat="1" applyFont="1" applyFill="1" applyBorder="1" applyAlignment="1">
      <alignment horizontal="center" vertical="center" wrapText="1" readingOrder="1"/>
    </xf>
    <xf numFmtId="0" fontId="53" fillId="3" borderId="28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48" fillId="0" borderId="16" xfId="2" applyNumberFormat="1" applyFont="1" applyFill="1" applyBorder="1" applyAlignment="1">
      <alignment horizontal="center" vertical="center" wrapText="1" readingOrder="1"/>
    </xf>
    <xf numFmtId="0" fontId="47" fillId="0" borderId="1" xfId="0" applyFont="1" applyFill="1" applyBorder="1" applyAlignment="1">
      <alignment horizontal="center" vertical="center"/>
    </xf>
    <xf numFmtId="0" fontId="48" fillId="0" borderId="1" xfId="2" applyNumberFormat="1" applyFont="1" applyFill="1" applyBorder="1" applyAlignment="1">
      <alignment horizontal="center" vertical="center" wrapText="1" readingOrder="1"/>
    </xf>
    <xf numFmtId="0" fontId="47" fillId="0" borderId="4" xfId="0" applyFont="1" applyFill="1" applyBorder="1" applyAlignment="1">
      <alignment horizontal="center" vertical="center"/>
    </xf>
    <xf numFmtId="0" fontId="46" fillId="0" borderId="18" xfId="2" applyNumberFormat="1" applyFont="1" applyFill="1" applyBorder="1" applyAlignment="1">
      <alignment horizontal="center" vertical="center" wrapText="1" readingOrder="1"/>
    </xf>
    <xf numFmtId="0" fontId="47" fillId="0" borderId="19" xfId="0" applyFont="1" applyFill="1" applyBorder="1" applyAlignment="1">
      <alignment horizontal="center" vertical="center"/>
    </xf>
    <xf numFmtId="0" fontId="48" fillId="0" borderId="19" xfId="2" applyNumberFormat="1" applyFont="1" applyFill="1" applyBorder="1" applyAlignment="1">
      <alignment horizontal="center" vertical="center" wrapText="1" readingOrder="1"/>
    </xf>
    <xf numFmtId="0" fontId="46" fillId="0" borderId="19" xfId="2" applyNumberFormat="1" applyFont="1" applyFill="1" applyBorder="1" applyAlignment="1">
      <alignment horizontal="center" vertical="center" wrapText="1" readingOrder="1"/>
    </xf>
    <xf numFmtId="0" fontId="47" fillId="0" borderId="2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8" fillId="0" borderId="18" xfId="2" applyNumberFormat="1" applyFont="1" applyFill="1" applyBorder="1" applyAlignment="1">
      <alignment horizontal="center" vertical="center" wrapText="1" readingOrder="1"/>
    </xf>
    <xf numFmtId="0" fontId="47" fillId="0" borderId="2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48" fillId="8" borderId="41" xfId="2" applyNumberFormat="1" applyFont="1" applyFill="1" applyBorder="1" applyAlignment="1">
      <alignment horizontal="center" vertical="center" wrapText="1" readingOrder="1"/>
    </xf>
    <xf numFmtId="0" fontId="47" fillId="8" borderId="2" xfId="0" applyFont="1" applyFill="1" applyBorder="1" applyAlignment="1">
      <alignment horizontal="center" vertical="center"/>
    </xf>
    <xf numFmtId="0" fontId="48" fillId="8" borderId="2" xfId="2" applyNumberFormat="1" applyFont="1" applyFill="1" applyBorder="1" applyAlignment="1">
      <alignment horizontal="center" vertical="center" wrapText="1" readingOrder="1"/>
    </xf>
    <xf numFmtId="0" fontId="47" fillId="8" borderId="42" xfId="0" applyFont="1" applyFill="1" applyBorder="1" applyAlignment="1">
      <alignment horizontal="center" vertical="center"/>
    </xf>
    <xf numFmtId="0" fontId="48" fillId="6" borderId="16" xfId="2" applyNumberFormat="1" applyFont="1" applyFill="1" applyBorder="1" applyAlignment="1">
      <alignment horizontal="center" vertical="center" wrapText="1" readingOrder="1"/>
    </xf>
    <xf numFmtId="0" fontId="47" fillId="6" borderId="1" xfId="0" applyFont="1" applyFill="1" applyBorder="1" applyAlignment="1">
      <alignment horizontal="center" vertical="center"/>
    </xf>
    <xf numFmtId="0" fontId="48" fillId="6" borderId="1" xfId="2" applyNumberFormat="1" applyFont="1" applyFill="1" applyBorder="1" applyAlignment="1">
      <alignment horizontal="center" vertical="center" wrapText="1" readingOrder="1"/>
    </xf>
    <xf numFmtId="0" fontId="47" fillId="6" borderId="17" xfId="0" applyFont="1" applyFill="1" applyBorder="1" applyAlignment="1">
      <alignment horizontal="center" vertical="center"/>
    </xf>
    <xf numFmtId="0" fontId="49" fillId="5" borderId="15" xfId="2" applyNumberFormat="1" applyFont="1" applyFill="1" applyBorder="1" applyAlignment="1">
      <alignment horizontal="center" vertical="center" readingOrder="1"/>
    </xf>
    <xf numFmtId="0" fontId="49" fillId="5" borderId="35" xfId="2" applyNumberFormat="1" applyFont="1" applyFill="1" applyBorder="1" applyAlignment="1">
      <alignment vertical="center" readingOrder="1"/>
    </xf>
    <xf numFmtId="0" fontId="53" fillId="5" borderId="15" xfId="0" applyFont="1" applyFill="1" applyBorder="1" applyAlignment="1">
      <alignment horizontal="center" vertical="center"/>
    </xf>
    <xf numFmtId="0" fontId="53" fillId="5" borderId="9" xfId="0" applyFont="1" applyFill="1" applyBorder="1" applyAlignment="1">
      <alignment horizontal="center" vertical="center"/>
    </xf>
    <xf numFmtId="0" fontId="53" fillId="5" borderId="10" xfId="0" applyFont="1" applyFill="1" applyBorder="1" applyAlignment="1">
      <alignment horizontal="center" vertical="center"/>
    </xf>
    <xf numFmtId="0" fontId="51" fillId="5" borderId="58" xfId="0" applyFont="1" applyFill="1" applyBorder="1" applyAlignment="1">
      <alignment horizontal="center" vertical="center"/>
    </xf>
    <xf numFmtId="0" fontId="49" fillId="5" borderId="15" xfId="2" applyNumberFormat="1" applyFont="1" applyFill="1" applyBorder="1" applyAlignment="1">
      <alignment horizontal="center" vertical="center" wrapText="1" readingOrder="1"/>
    </xf>
    <xf numFmtId="0" fontId="49" fillId="5" borderId="35" xfId="2" applyNumberFormat="1" applyFont="1" applyFill="1" applyBorder="1" applyAlignment="1">
      <alignment vertical="center" wrapText="1" readingOrder="1"/>
    </xf>
    <xf numFmtId="0" fontId="53" fillId="5" borderId="35" xfId="0" applyFont="1" applyFill="1" applyBorder="1" applyAlignment="1">
      <alignment horizontal="center" vertical="center"/>
    </xf>
    <xf numFmtId="0" fontId="47" fillId="8" borderId="75" xfId="0" applyFont="1" applyFill="1" applyBorder="1" applyAlignment="1">
      <alignment horizontal="center" vertical="center"/>
    </xf>
    <xf numFmtId="0" fontId="48" fillId="8" borderId="16" xfId="2" applyNumberFormat="1" applyFont="1" applyFill="1" applyBorder="1" applyAlignment="1">
      <alignment horizontal="center" vertical="center" wrapText="1" readingOrder="1"/>
    </xf>
    <xf numFmtId="0" fontId="47" fillId="8" borderId="1" xfId="0" applyFont="1" applyFill="1" applyBorder="1" applyAlignment="1">
      <alignment horizontal="center" vertical="center"/>
    </xf>
    <xf numFmtId="0" fontId="48" fillId="8" borderId="1" xfId="2" applyNumberFormat="1" applyFont="1" applyFill="1" applyBorder="1" applyAlignment="1">
      <alignment horizontal="center" vertical="center" wrapText="1" readingOrder="1"/>
    </xf>
    <xf numFmtId="0" fontId="47" fillId="8" borderId="29" xfId="0" applyFont="1" applyFill="1" applyBorder="1" applyAlignment="1">
      <alignment horizontal="center" vertical="center"/>
    </xf>
    <xf numFmtId="0" fontId="47" fillId="6" borderId="29" xfId="0" applyFont="1" applyFill="1" applyBorder="1" applyAlignment="1">
      <alignment horizontal="center" vertical="center"/>
    </xf>
    <xf numFmtId="0" fontId="47" fillId="6" borderId="4" xfId="0" applyFont="1" applyFill="1" applyBorder="1" applyAlignment="1">
      <alignment horizontal="center" vertical="center"/>
    </xf>
    <xf numFmtId="0" fontId="48" fillId="8" borderId="11" xfId="2" applyNumberFormat="1" applyFont="1" applyFill="1" applyBorder="1" applyAlignment="1">
      <alignment horizontal="center" vertical="center" wrapText="1" readingOrder="1"/>
    </xf>
    <xf numFmtId="0" fontId="47" fillId="8" borderId="12" xfId="0" applyFont="1" applyFill="1" applyBorder="1" applyAlignment="1">
      <alignment horizontal="center" vertical="center"/>
    </xf>
    <xf numFmtId="0" fontId="48" fillId="8" borderId="12" xfId="2" applyNumberFormat="1" applyFont="1" applyFill="1" applyBorder="1" applyAlignment="1">
      <alignment horizontal="center" vertical="center" wrapText="1" readingOrder="1"/>
    </xf>
    <xf numFmtId="0" fontId="47" fillId="8" borderId="13" xfId="0" applyFont="1" applyFill="1" applyBorder="1" applyAlignment="1">
      <alignment horizontal="center" vertical="center"/>
    </xf>
    <xf numFmtId="0" fontId="47" fillId="8" borderId="27" xfId="0" applyFont="1" applyFill="1" applyBorder="1" applyAlignment="1">
      <alignment horizontal="center" vertical="center"/>
    </xf>
    <xf numFmtId="0" fontId="47" fillId="8" borderId="4" xfId="0" applyFont="1" applyFill="1" applyBorder="1" applyAlignment="1">
      <alignment horizontal="center" vertical="center"/>
    </xf>
    <xf numFmtId="0" fontId="47" fillId="0" borderId="29" xfId="0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vertical="center" wrapText="1" readingOrder="1"/>
    </xf>
    <xf numFmtId="0" fontId="32" fillId="0" borderId="16" xfId="2" applyNumberFormat="1" applyFont="1" applyFill="1" applyBorder="1" applyAlignment="1">
      <alignment horizontal="center" vertical="center" wrapText="1" readingOrder="1"/>
    </xf>
    <xf numFmtId="0" fontId="32" fillId="0" borderId="17" xfId="2" applyNumberFormat="1" applyFont="1" applyFill="1" applyBorder="1" applyAlignment="1">
      <alignment vertical="center" wrapText="1" readingOrder="1"/>
    </xf>
    <xf numFmtId="0" fontId="32" fillId="0" borderId="18" xfId="2" applyNumberFormat="1" applyFont="1" applyFill="1" applyBorder="1" applyAlignment="1">
      <alignment horizontal="center" vertical="center" wrapText="1" readingOrder="1"/>
    </xf>
    <xf numFmtId="0" fontId="32" fillId="0" borderId="20" xfId="2" applyNumberFormat="1" applyFont="1" applyFill="1" applyBorder="1" applyAlignment="1">
      <alignment vertical="center" wrapText="1" readingOrder="1"/>
    </xf>
    <xf numFmtId="0" fontId="49" fillId="0" borderId="0" xfId="2" applyNumberFormat="1" applyFont="1" applyFill="1" applyBorder="1" applyAlignment="1">
      <alignment horizontal="center" vertical="center" readingOrder="1"/>
    </xf>
    <xf numFmtId="0" fontId="49" fillId="0" borderId="0" xfId="2" applyNumberFormat="1" applyFont="1" applyFill="1" applyBorder="1" applyAlignment="1">
      <alignment vertical="center" readingOrder="1"/>
    </xf>
    <xf numFmtId="0" fontId="46" fillId="8" borderId="11" xfId="2" applyNumberFormat="1" applyFont="1" applyFill="1" applyBorder="1" applyAlignment="1">
      <alignment horizontal="center" vertical="center" wrapText="1" readingOrder="1"/>
    </xf>
    <xf numFmtId="0" fontId="46" fillId="8" borderId="13" xfId="2" applyNumberFormat="1" applyFont="1" applyFill="1" applyBorder="1" applyAlignment="1">
      <alignment vertical="center" wrapText="1" readingOrder="1"/>
    </xf>
    <xf numFmtId="0" fontId="46" fillId="8" borderId="16" xfId="2" applyNumberFormat="1" applyFont="1" applyFill="1" applyBorder="1" applyAlignment="1">
      <alignment horizontal="center" vertical="center" wrapText="1" readingOrder="1"/>
    </xf>
    <xf numFmtId="0" fontId="46" fillId="8" borderId="4" xfId="2" applyNumberFormat="1" applyFont="1" applyFill="1" applyBorder="1" applyAlignment="1">
      <alignment vertical="center" wrapText="1" readingOrder="1"/>
    </xf>
    <xf numFmtId="0" fontId="46" fillId="0" borderId="16" xfId="2" applyNumberFormat="1" applyFont="1" applyFill="1" applyBorder="1" applyAlignment="1">
      <alignment horizontal="center" vertical="center" wrapText="1" readingOrder="1"/>
    </xf>
    <xf numFmtId="0" fontId="46" fillId="0" borderId="4" xfId="2" applyNumberFormat="1" applyFont="1" applyFill="1" applyBorder="1" applyAlignment="1">
      <alignment vertical="center" wrapText="1" readingOrder="1"/>
    </xf>
    <xf numFmtId="0" fontId="46" fillId="6" borderId="16" xfId="2" applyNumberFormat="1" applyFont="1" applyFill="1" applyBorder="1" applyAlignment="1">
      <alignment horizontal="center" vertical="center" wrapText="1" readingOrder="1"/>
    </xf>
    <xf numFmtId="0" fontId="46" fillId="6" borderId="4" xfId="2" applyNumberFormat="1" applyFont="1" applyFill="1" applyBorder="1" applyAlignment="1">
      <alignment vertical="center" wrapText="1" readingOrder="1"/>
    </xf>
    <xf numFmtId="0" fontId="46" fillId="0" borderId="21" xfId="2" applyNumberFormat="1" applyFont="1" applyFill="1" applyBorder="1" applyAlignment="1">
      <alignment vertical="center" wrapText="1" readingOrder="1"/>
    </xf>
    <xf numFmtId="0" fontId="47" fillId="0" borderId="0" xfId="0" applyFont="1" applyFill="1" applyBorder="1" applyAlignment="1">
      <alignment vertical="center"/>
    </xf>
    <xf numFmtId="0" fontId="46" fillId="8" borderId="46" xfId="2" applyNumberFormat="1" applyFont="1" applyFill="1" applyBorder="1" applyAlignment="1">
      <alignment vertical="center" wrapText="1" readingOrder="1"/>
    </xf>
    <xf numFmtId="0" fontId="48" fillId="0" borderId="4" xfId="2" applyNumberFormat="1" applyFont="1" applyFill="1" applyBorder="1" applyAlignment="1">
      <alignment vertical="center" wrapText="1" readingOrder="1"/>
    </xf>
    <xf numFmtId="0" fontId="32" fillId="0" borderId="41" xfId="2" applyNumberFormat="1" applyFont="1" applyFill="1" applyBorder="1" applyAlignment="1">
      <alignment horizontal="center" vertical="center" wrapText="1" readingOrder="1"/>
    </xf>
    <xf numFmtId="0" fontId="33" fillId="0" borderId="42" xfId="2" applyNumberFormat="1" applyFont="1" applyFill="1" applyBorder="1" applyAlignment="1">
      <alignment vertical="center" wrapText="1" readingOrder="1"/>
    </xf>
    <xf numFmtId="0" fontId="33" fillId="0" borderId="15" xfId="2" applyNumberFormat="1" applyFont="1" applyFill="1" applyBorder="1" applyAlignment="1">
      <alignment horizontal="center" vertical="center" wrapText="1" readingOrder="1"/>
    </xf>
    <xf numFmtId="0" fontId="33" fillId="0" borderId="10" xfId="2" applyNumberFormat="1" applyFont="1" applyFill="1" applyBorder="1" applyAlignment="1">
      <alignment horizontal="center" vertical="center" wrapText="1" readingOrder="1"/>
    </xf>
    <xf numFmtId="0" fontId="53" fillId="3" borderId="75" xfId="0" applyFont="1" applyFill="1" applyBorder="1" applyAlignment="1">
      <alignment horizontal="center" vertical="center"/>
    </xf>
    <xf numFmtId="0" fontId="53" fillId="3" borderId="58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45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0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/>
    <xf numFmtId="0" fontId="0" fillId="1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2" fillId="0" borderId="0" xfId="0" applyFont="1" applyBorder="1"/>
    <xf numFmtId="0" fontId="52" fillId="0" borderId="0" xfId="0" applyFont="1" applyBorder="1"/>
    <xf numFmtId="0" fontId="53" fillId="0" borderId="34" xfId="0" applyFont="1" applyBorder="1" applyAlignment="1">
      <alignment horizontal="center" vertical="center" textRotation="90" wrapText="1"/>
    </xf>
    <xf numFmtId="0" fontId="53" fillId="0" borderId="31" xfId="0" applyFont="1" applyBorder="1" applyAlignment="1">
      <alignment horizontal="center" vertical="center" textRotation="90" wrapText="1"/>
    </xf>
    <xf numFmtId="0" fontId="53" fillId="0" borderId="33" xfId="0" applyFont="1" applyBorder="1" applyAlignment="1">
      <alignment horizontal="center" vertical="center" textRotation="90" wrapText="1"/>
    </xf>
    <xf numFmtId="0" fontId="53" fillId="0" borderId="33" xfId="0" applyFont="1" applyFill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vertical="center" wrapText="1"/>
    </xf>
    <xf numFmtId="0" fontId="44" fillId="13" borderId="1" xfId="0" applyFont="1" applyFill="1" applyBorder="1" applyAlignment="1">
      <alignment horizontal="center" vertical="center"/>
    </xf>
    <xf numFmtId="0" fontId="44" fillId="13" borderId="4" xfId="0" applyFont="1" applyFill="1" applyBorder="1" applyAlignment="1">
      <alignment horizontal="center" vertical="center" wrapText="1"/>
    </xf>
    <xf numFmtId="0" fontId="54" fillId="13" borderId="92" xfId="0" applyFont="1" applyFill="1" applyBorder="1" applyAlignment="1">
      <alignment horizontal="center" vertical="center" wrapText="1"/>
    </xf>
    <xf numFmtId="0" fontId="16" fillId="14" borderId="4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41" fillId="0" borderId="0" xfId="2" applyNumberFormat="1" applyFont="1" applyFill="1" applyBorder="1" applyAlignment="1">
      <alignment horizontal="left" vertical="top" wrapText="1" readingOrder="1"/>
    </xf>
    <xf numFmtId="0" fontId="18" fillId="0" borderId="51" xfId="2" applyNumberFormat="1" applyFont="1" applyFill="1" applyBorder="1" applyAlignment="1">
      <alignment horizontal="center" vertical="center" wrapText="1" readingOrder="1"/>
    </xf>
    <xf numFmtId="0" fontId="18" fillId="0" borderId="69" xfId="2" applyNumberFormat="1" applyFont="1" applyFill="1" applyBorder="1" applyAlignment="1">
      <alignment horizontal="center" vertical="center" wrapText="1" readingOrder="1"/>
    </xf>
    <xf numFmtId="0" fontId="45" fillId="0" borderId="89" xfId="2" applyNumberFormat="1" applyFont="1" applyFill="1" applyBorder="1" applyAlignment="1">
      <alignment horizontal="center" vertical="center" wrapText="1" readingOrder="1"/>
    </xf>
    <xf numFmtId="0" fontId="30" fillId="0" borderId="5" xfId="2" applyNumberFormat="1" applyFont="1" applyFill="1" applyBorder="1" applyAlignment="1">
      <alignment vertical="center" wrapText="1"/>
    </xf>
    <xf numFmtId="0" fontId="45" fillId="0" borderId="90" xfId="2" applyNumberFormat="1" applyFont="1" applyFill="1" applyBorder="1" applyAlignment="1">
      <alignment horizontal="center" vertical="center" wrapText="1" readingOrder="1"/>
    </xf>
    <xf numFmtId="0" fontId="30" fillId="0" borderId="3" xfId="2" applyNumberFormat="1" applyFont="1" applyFill="1" applyBorder="1" applyAlignment="1">
      <alignment vertical="center" wrapText="1"/>
    </xf>
    <xf numFmtId="0" fontId="45" fillId="3" borderId="89" xfId="2" applyNumberFormat="1" applyFont="1" applyFill="1" applyBorder="1" applyAlignment="1">
      <alignment horizontal="center" vertical="center" wrapText="1" readingOrder="1"/>
    </xf>
    <xf numFmtId="0" fontId="30" fillId="3" borderId="5" xfId="2" applyNumberFormat="1" applyFont="1" applyFill="1" applyBorder="1" applyAlignment="1">
      <alignment vertical="center" wrapText="1"/>
    </xf>
    <xf numFmtId="0" fontId="6" fillId="0" borderId="69" xfId="0" applyFont="1" applyBorder="1" applyAlignment="1">
      <alignment vertical="center"/>
    </xf>
    <xf numFmtId="0" fontId="10" fillId="0" borderId="69" xfId="0" applyFont="1" applyFill="1" applyBorder="1" applyAlignment="1">
      <alignment vertical="center"/>
    </xf>
    <xf numFmtId="0" fontId="10" fillId="0" borderId="70" xfId="0" applyFont="1" applyFill="1" applyBorder="1" applyAlignment="1">
      <alignment vertical="center"/>
    </xf>
    <xf numFmtId="0" fontId="18" fillId="0" borderId="7" xfId="2" applyNumberFormat="1" applyFont="1" applyFill="1" applyBorder="1" applyAlignment="1">
      <alignment horizontal="center" vertical="center" wrapText="1" readingOrder="1"/>
    </xf>
    <xf numFmtId="0" fontId="18" fillId="0" borderId="72" xfId="2" applyNumberFormat="1" applyFont="1" applyFill="1" applyBorder="1" applyAlignment="1">
      <alignment horizontal="center" vertical="center" wrapText="1" readingOrder="1"/>
    </xf>
    <xf numFmtId="0" fontId="6" fillId="0" borderId="69" xfId="0" applyFont="1" applyBorder="1" applyAlignment="1">
      <alignment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 wrapText="1"/>
    </xf>
    <xf numFmtId="0" fontId="42" fillId="0" borderId="0" xfId="0" applyFont="1" applyFill="1" applyAlignment="1" applyProtection="1">
      <alignment vertical="top" wrapText="1" readingOrder="1"/>
      <protection locked="0"/>
    </xf>
    <xf numFmtId="0" fontId="12" fillId="0" borderId="0" xfId="0" applyFont="1" applyFill="1"/>
    <xf numFmtId="0" fontId="8" fillId="0" borderId="60" xfId="0" applyFont="1" applyBorder="1" applyAlignment="1">
      <alignment horizontal="left"/>
    </xf>
    <xf numFmtId="0" fontId="4" fillId="0" borderId="0" xfId="2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18" fillId="0" borderId="64" xfId="2" applyNumberFormat="1" applyFont="1" applyFill="1" applyBorder="1" applyAlignment="1">
      <alignment horizontal="center" vertical="center" wrapText="1" readingOrder="1"/>
    </xf>
    <xf numFmtId="0" fontId="16" fillId="0" borderId="68" xfId="2" applyNumberFormat="1" applyFont="1" applyFill="1" applyBorder="1" applyAlignment="1">
      <alignment vertical="top" wrapText="1"/>
    </xf>
    <xf numFmtId="0" fontId="16" fillId="0" borderId="65" xfId="2" applyNumberFormat="1" applyFont="1" applyFill="1" applyBorder="1" applyAlignment="1">
      <alignment vertical="top" wrapText="1"/>
    </xf>
    <xf numFmtId="0" fontId="18" fillId="0" borderId="66" xfId="2" applyNumberFormat="1" applyFont="1" applyFill="1" applyBorder="1" applyAlignment="1">
      <alignment horizontal="center" vertical="center" wrapText="1" readingOrder="1"/>
    </xf>
    <xf numFmtId="0" fontId="16" fillId="0" borderId="62" xfId="2" applyNumberFormat="1" applyFont="1" applyFill="1" applyBorder="1" applyAlignment="1">
      <alignment vertical="top" wrapText="1"/>
    </xf>
    <xf numFmtId="0" fontId="18" fillId="0" borderId="61" xfId="2" applyNumberFormat="1" applyFont="1" applyFill="1" applyBorder="1" applyAlignment="1">
      <alignment horizontal="center" vertical="center" wrapText="1" readingOrder="1"/>
    </xf>
    <xf numFmtId="0" fontId="16" fillId="0" borderId="77" xfId="2" applyNumberFormat="1" applyFont="1" applyFill="1" applyBorder="1" applyAlignment="1">
      <alignment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2" fillId="5" borderId="48" xfId="0" applyFont="1" applyFill="1" applyBorder="1" applyAlignment="1">
      <alignment horizontal="center" vertical="center" wrapText="1"/>
    </xf>
    <xf numFmtId="0" fontId="32" fillId="5" borderId="4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6" borderId="35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3 2" xfId="1"/>
  </cellStyles>
  <dxfs count="2">
    <dxf>
      <fill>
        <patternFill>
          <bgColor rgb="FFFF6699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99FF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9752965</xdr:colOff>
      <xdr:row>9</xdr:row>
      <xdr:rowOff>1059</xdr:rowOff>
    </xdr:to>
    <xdr:grpSp>
      <xdr:nvGrpSpPr>
        <xdr:cNvPr id="31" name="Группа 30"/>
        <xdr:cNvGrpSpPr/>
      </xdr:nvGrpSpPr>
      <xdr:grpSpPr>
        <a:xfrm>
          <a:off x="137583" y="8043333"/>
          <a:ext cx="9752965" cy="3324226"/>
          <a:chOff x="133350" y="8029575"/>
          <a:chExt cx="9752965" cy="3325284"/>
        </a:xfrm>
      </xdr:grpSpPr>
      <xdr:pic>
        <xdr:nvPicPr>
          <xdr:cNvPr id="7" name="img3.png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33350" y="8029575"/>
            <a:ext cx="9752965" cy="3325284"/>
          </a:xfrm>
          <a:prstGeom prst="rect">
            <a:avLst/>
          </a:prstGeom>
        </xdr:spPr>
      </xdr:pic>
      <xdr:cxnSp macro="">
        <xdr:nvCxnSpPr>
          <xdr:cNvPr id="19" name="Прямая соединительная линия 18"/>
          <xdr:cNvCxnSpPr/>
        </xdr:nvCxnSpPr>
        <xdr:spPr>
          <a:xfrm flipH="1">
            <a:off x="2533649" y="8496300"/>
            <a:ext cx="0" cy="2520000"/>
          </a:xfrm>
          <a:prstGeom prst="line">
            <a:avLst/>
          </a:prstGeom>
          <a:ln w="28575">
            <a:solidFill>
              <a:srgbClr val="FF0000"/>
            </a:solidFill>
          </a:ln>
          <a:effectLst/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4232</xdr:colOff>
      <xdr:row>5</xdr:row>
      <xdr:rowOff>84666</xdr:rowOff>
    </xdr:from>
    <xdr:to>
      <xdr:col>1</xdr:col>
      <xdr:colOff>9752964</xdr:colOff>
      <xdr:row>6</xdr:row>
      <xdr:rowOff>85724</xdr:rowOff>
    </xdr:to>
    <xdr:grpSp>
      <xdr:nvGrpSpPr>
        <xdr:cNvPr id="84" name="Группа 83"/>
        <xdr:cNvGrpSpPr/>
      </xdr:nvGrpSpPr>
      <xdr:grpSpPr>
        <a:xfrm>
          <a:off x="141815" y="4360333"/>
          <a:ext cx="9748732" cy="3324224"/>
          <a:chOff x="141815" y="4360333"/>
          <a:chExt cx="9748732" cy="3324224"/>
        </a:xfrm>
      </xdr:grpSpPr>
      <xdr:grpSp>
        <xdr:nvGrpSpPr>
          <xdr:cNvPr id="30" name="Группа 29"/>
          <xdr:cNvGrpSpPr/>
        </xdr:nvGrpSpPr>
        <xdr:grpSpPr>
          <a:xfrm>
            <a:off x="141815" y="4360333"/>
            <a:ext cx="9748732" cy="3324224"/>
            <a:chOff x="137582" y="4351866"/>
            <a:chExt cx="9748732" cy="3325283"/>
          </a:xfrm>
        </xdr:grpSpPr>
        <xdr:pic>
          <xdr:nvPicPr>
            <xdr:cNvPr id="8" name="img3.png"/>
            <xdr:cNvPicPr/>
          </xdr:nvPicPr>
          <xdr:blipFill>
            <a:blip xmlns:r="http://schemas.openxmlformats.org/officeDocument/2006/relationships" r:embed="rId2" cstate="print"/>
            <a:stretch>
              <a:fillRect/>
            </a:stretch>
          </xdr:blipFill>
          <xdr:spPr>
            <a:xfrm>
              <a:off x="137582" y="4351866"/>
              <a:ext cx="9748732" cy="3325283"/>
            </a:xfrm>
            <a:prstGeom prst="rect">
              <a:avLst/>
            </a:prstGeom>
          </xdr:spPr>
        </xdr:pic>
        <xdr:cxnSp macro="">
          <xdr:nvCxnSpPr>
            <xdr:cNvPr id="18" name="Прямая соединительная линия 17"/>
            <xdr:cNvCxnSpPr/>
          </xdr:nvCxnSpPr>
          <xdr:spPr>
            <a:xfrm flipH="1">
              <a:off x="2400299" y="4819650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46" name="Группа 45"/>
          <xdr:cNvGrpSpPr/>
        </xdr:nvGrpSpPr>
        <xdr:grpSpPr>
          <a:xfrm>
            <a:off x="7764909" y="4905783"/>
            <a:ext cx="1885846" cy="561885"/>
            <a:chOff x="7737965" y="1370135"/>
            <a:chExt cx="1885846" cy="561885"/>
          </a:xfrm>
        </xdr:grpSpPr>
        <xdr:cxnSp macro="">
          <xdr:nvCxnSpPr>
            <xdr:cNvPr id="47" name="Прямая соединительная линия 46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48" name="TextBox 47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7620000</xdr:colOff>
      <xdr:row>8</xdr:row>
      <xdr:rowOff>571501</xdr:rowOff>
    </xdr:from>
    <xdr:to>
      <xdr:col>1</xdr:col>
      <xdr:colOff>9505846</xdr:colOff>
      <xdr:row>8</xdr:row>
      <xdr:rowOff>1133386</xdr:rowOff>
    </xdr:to>
    <xdr:grpSp>
      <xdr:nvGrpSpPr>
        <xdr:cNvPr id="49" name="Группа 48"/>
        <xdr:cNvGrpSpPr/>
      </xdr:nvGrpSpPr>
      <xdr:grpSpPr>
        <a:xfrm>
          <a:off x="7757583" y="8614834"/>
          <a:ext cx="1885846" cy="561885"/>
          <a:chOff x="7737965" y="1370135"/>
          <a:chExt cx="1885846" cy="561885"/>
        </a:xfrm>
      </xdr:grpSpPr>
      <xdr:cxnSp macro="">
        <xdr:nvCxnSpPr>
          <xdr:cNvPr id="50" name="Прямая соединительная линия 49"/>
          <xdr:cNvCxnSpPr/>
        </xdr:nvCxnSpPr>
        <xdr:spPr>
          <a:xfrm flipV="1">
            <a:off x="7737965" y="1509346"/>
            <a:ext cx="285017" cy="0"/>
          </a:xfrm>
          <a:prstGeom prst="line">
            <a:avLst/>
          </a:prstGeom>
          <a:ln w="28575">
            <a:solidFill>
              <a:srgbClr val="FF0000"/>
            </a:solidFill>
          </a:ln>
          <a:effectLst/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1" name="TextBox 50"/>
          <xdr:cNvSpPr txBox="1"/>
        </xdr:nvSpPr>
        <xdr:spPr>
          <a:xfrm>
            <a:off x="7971692" y="1370135"/>
            <a:ext cx="1652119" cy="561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000">
                <a:effectLst/>
              </a:rPr>
              <a:t>Минимальное количество </a:t>
            </a:r>
          </a:p>
          <a:p>
            <a:r>
              <a:rPr lang="ru-RU" sz="1000">
                <a:effectLst/>
              </a:rPr>
              <a:t>баллов ЕГЭ, необходимое </a:t>
            </a:r>
          </a:p>
          <a:p>
            <a:r>
              <a:rPr lang="ru-RU" sz="1000">
                <a:effectLst/>
              </a:rPr>
              <a:t>для поступления в ВУЗ</a:t>
            </a:r>
            <a:endParaRPr lang="en-US" sz="1000">
              <a:effectLst/>
            </a:endParaRPr>
          </a:p>
        </xdr:txBody>
      </xdr:sp>
    </xdr:grp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9752965</xdr:colOff>
      <xdr:row>13</xdr:row>
      <xdr:rowOff>1058</xdr:rowOff>
    </xdr:to>
    <xdr:grpSp>
      <xdr:nvGrpSpPr>
        <xdr:cNvPr id="83" name="Группа 82"/>
        <xdr:cNvGrpSpPr/>
      </xdr:nvGrpSpPr>
      <xdr:grpSpPr>
        <a:xfrm>
          <a:off x="137583" y="12012083"/>
          <a:ext cx="9752965" cy="3324225"/>
          <a:chOff x="137583" y="12012083"/>
          <a:chExt cx="9752965" cy="3324225"/>
        </a:xfrm>
      </xdr:grpSpPr>
      <xdr:grpSp>
        <xdr:nvGrpSpPr>
          <xdr:cNvPr id="33" name="Группа 32"/>
          <xdr:cNvGrpSpPr/>
        </xdr:nvGrpSpPr>
        <xdr:grpSpPr>
          <a:xfrm>
            <a:off x="137583" y="12012083"/>
            <a:ext cx="9752965" cy="3324225"/>
            <a:chOff x="133350" y="11991975"/>
            <a:chExt cx="9752965" cy="3325283"/>
          </a:xfrm>
        </xdr:grpSpPr>
        <xdr:pic>
          <xdr:nvPicPr>
            <xdr:cNvPr id="5" name="img3.png"/>
            <xdr:cNvPicPr/>
          </xdr:nvPicPr>
          <xdr:blipFill>
            <a:blip xmlns:r="http://schemas.openxmlformats.org/officeDocument/2006/relationships" r:embed="rId3" cstate="print"/>
            <a:stretch>
              <a:fillRect/>
            </a:stretch>
          </xdr:blipFill>
          <xdr:spPr>
            <a:xfrm>
              <a:off x="133350" y="11991975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0" name="Прямая соединительная линия 19"/>
            <xdr:cNvCxnSpPr/>
          </xdr:nvCxnSpPr>
          <xdr:spPr>
            <a:xfrm flipH="1">
              <a:off x="2209799" y="12468225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52" name="Группа 51"/>
          <xdr:cNvGrpSpPr/>
        </xdr:nvGrpSpPr>
        <xdr:grpSpPr>
          <a:xfrm>
            <a:off x="7751233" y="12566651"/>
            <a:ext cx="1885846" cy="561885"/>
            <a:chOff x="7737965" y="1370135"/>
            <a:chExt cx="1885846" cy="561885"/>
          </a:xfrm>
        </xdr:grpSpPr>
        <xdr:cxnSp macro="">
          <xdr:nvCxnSpPr>
            <xdr:cNvPr id="53" name="Прямая соединительная линия 52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54" name="TextBox 53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9752965</xdr:colOff>
      <xdr:row>16</xdr:row>
      <xdr:rowOff>1058</xdr:rowOff>
    </xdr:to>
    <xdr:grpSp>
      <xdr:nvGrpSpPr>
        <xdr:cNvPr id="82" name="Группа 81"/>
        <xdr:cNvGrpSpPr/>
      </xdr:nvGrpSpPr>
      <xdr:grpSpPr>
        <a:xfrm>
          <a:off x="137583" y="15779750"/>
          <a:ext cx="9752965" cy="3324225"/>
          <a:chOff x="137583" y="15779750"/>
          <a:chExt cx="9752965" cy="3324225"/>
        </a:xfrm>
      </xdr:grpSpPr>
      <xdr:grpSp>
        <xdr:nvGrpSpPr>
          <xdr:cNvPr id="34" name="Группа 33"/>
          <xdr:cNvGrpSpPr/>
        </xdr:nvGrpSpPr>
        <xdr:grpSpPr>
          <a:xfrm>
            <a:off x="137583" y="15779750"/>
            <a:ext cx="9752965" cy="3324225"/>
            <a:chOff x="133350" y="15754350"/>
            <a:chExt cx="9752965" cy="3325283"/>
          </a:xfrm>
        </xdr:grpSpPr>
        <xdr:pic>
          <xdr:nvPicPr>
            <xdr:cNvPr id="11" name="img3.png"/>
            <xdr:cNvPicPr/>
          </xdr:nvPicPr>
          <xdr:blipFill>
            <a:blip xmlns:r="http://schemas.openxmlformats.org/officeDocument/2006/relationships" r:embed="rId4" cstate="print"/>
            <a:stretch>
              <a:fillRect/>
            </a:stretch>
          </xdr:blipFill>
          <xdr:spPr>
            <a:xfrm>
              <a:off x="133350" y="15754350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1" name="Прямая соединительная линия 20"/>
            <xdr:cNvCxnSpPr/>
          </xdr:nvCxnSpPr>
          <xdr:spPr>
            <a:xfrm flipH="1">
              <a:off x="2495549" y="16240125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55" name="Группа 54"/>
          <xdr:cNvGrpSpPr/>
        </xdr:nvGrpSpPr>
        <xdr:grpSpPr>
          <a:xfrm>
            <a:off x="7755466" y="16359718"/>
            <a:ext cx="1885846" cy="561885"/>
            <a:chOff x="7737965" y="1370135"/>
            <a:chExt cx="1885846" cy="561885"/>
          </a:xfrm>
        </xdr:grpSpPr>
        <xdr:cxnSp macro="">
          <xdr:nvCxnSpPr>
            <xdr:cNvPr id="56" name="Прямая соединительная линия 55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57" name="TextBox 56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9752965</xdr:colOff>
      <xdr:row>20</xdr:row>
      <xdr:rowOff>1059</xdr:rowOff>
    </xdr:to>
    <xdr:grpSp>
      <xdr:nvGrpSpPr>
        <xdr:cNvPr id="81" name="Группа 80"/>
        <xdr:cNvGrpSpPr/>
      </xdr:nvGrpSpPr>
      <xdr:grpSpPr>
        <a:xfrm>
          <a:off x="137583" y="19748500"/>
          <a:ext cx="9752965" cy="3324226"/>
          <a:chOff x="137583" y="19748500"/>
          <a:chExt cx="9752965" cy="3324226"/>
        </a:xfrm>
      </xdr:grpSpPr>
      <xdr:grpSp>
        <xdr:nvGrpSpPr>
          <xdr:cNvPr id="35" name="Группа 34"/>
          <xdr:cNvGrpSpPr/>
        </xdr:nvGrpSpPr>
        <xdr:grpSpPr>
          <a:xfrm>
            <a:off x="137583" y="19748500"/>
            <a:ext cx="9752965" cy="3324226"/>
            <a:chOff x="133350" y="19716750"/>
            <a:chExt cx="9752965" cy="3325284"/>
          </a:xfrm>
        </xdr:grpSpPr>
        <xdr:pic>
          <xdr:nvPicPr>
            <xdr:cNvPr id="12" name="img3.png"/>
            <xdr:cNvPicPr/>
          </xdr:nvPicPr>
          <xdr:blipFill>
            <a:blip xmlns:r="http://schemas.openxmlformats.org/officeDocument/2006/relationships" r:embed="rId5" cstate="print"/>
            <a:stretch>
              <a:fillRect/>
            </a:stretch>
          </xdr:blipFill>
          <xdr:spPr>
            <a:xfrm>
              <a:off x="133350" y="19716750"/>
              <a:ext cx="9752965" cy="3325284"/>
            </a:xfrm>
            <a:prstGeom prst="rect">
              <a:avLst/>
            </a:prstGeom>
          </xdr:spPr>
        </xdr:pic>
        <xdr:cxnSp macro="">
          <xdr:nvCxnSpPr>
            <xdr:cNvPr id="22" name="Прямая соединительная линия 21"/>
            <xdr:cNvCxnSpPr/>
          </xdr:nvCxnSpPr>
          <xdr:spPr>
            <a:xfrm flipH="1">
              <a:off x="2409824" y="20173950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58" name="Группа 57"/>
          <xdr:cNvGrpSpPr/>
        </xdr:nvGrpSpPr>
        <xdr:grpSpPr>
          <a:xfrm>
            <a:off x="7738533" y="20322117"/>
            <a:ext cx="1885846" cy="561885"/>
            <a:chOff x="7737965" y="1370135"/>
            <a:chExt cx="1885846" cy="561885"/>
          </a:xfrm>
        </xdr:grpSpPr>
        <xdr:cxnSp macro="">
          <xdr:nvCxnSpPr>
            <xdr:cNvPr id="59" name="Прямая соединительная линия 58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60" name="TextBox 59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9752965</xdr:colOff>
      <xdr:row>23</xdr:row>
      <xdr:rowOff>1058</xdr:rowOff>
    </xdr:to>
    <xdr:grpSp>
      <xdr:nvGrpSpPr>
        <xdr:cNvPr id="80" name="Группа 79"/>
        <xdr:cNvGrpSpPr/>
      </xdr:nvGrpSpPr>
      <xdr:grpSpPr>
        <a:xfrm>
          <a:off x="137583" y="23516167"/>
          <a:ext cx="9752965" cy="3324224"/>
          <a:chOff x="137583" y="23516167"/>
          <a:chExt cx="9752965" cy="3324224"/>
        </a:xfrm>
      </xdr:grpSpPr>
      <xdr:grpSp>
        <xdr:nvGrpSpPr>
          <xdr:cNvPr id="36" name="Группа 35"/>
          <xdr:cNvGrpSpPr/>
        </xdr:nvGrpSpPr>
        <xdr:grpSpPr>
          <a:xfrm>
            <a:off x="137583" y="23516167"/>
            <a:ext cx="9752965" cy="3324224"/>
            <a:chOff x="133350" y="23479125"/>
            <a:chExt cx="9752965" cy="3325283"/>
          </a:xfrm>
        </xdr:grpSpPr>
        <xdr:pic>
          <xdr:nvPicPr>
            <xdr:cNvPr id="3" name="img3.png"/>
            <xdr:cNvPicPr/>
          </xdr:nvPicPr>
          <xdr:blipFill>
            <a:blip xmlns:r="http://schemas.openxmlformats.org/officeDocument/2006/relationships" r:embed="rId6" cstate="print"/>
            <a:stretch>
              <a:fillRect/>
            </a:stretch>
          </xdr:blipFill>
          <xdr:spPr>
            <a:xfrm>
              <a:off x="133350" y="23479125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3" name="Прямая соединительная линия 22"/>
            <xdr:cNvCxnSpPr/>
          </xdr:nvCxnSpPr>
          <xdr:spPr>
            <a:xfrm flipH="1">
              <a:off x="2771774" y="23964900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61" name="Группа 60"/>
          <xdr:cNvGrpSpPr/>
        </xdr:nvGrpSpPr>
        <xdr:grpSpPr>
          <a:xfrm>
            <a:off x="7742766" y="24094017"/>
            <a:ext cx="1885846" cy="561885"/>
            <a:chOff x="7737965" y="1370135"/>
            <a:chExt cx="1885846" cy="561885"/>
          </a:xfrm>
        </xdr:grpSpPr>
        <xdr:cxnSp macro="">
          <xdr:nvCxnSpPr>
            <xdr:cNvPr id="62" name="Прямая соединительная линия 61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63" name="TextBox 62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9752965</xdr:colOff>
      <xdr:row>26</xdr:row>
      <xdr:rowOff>1058</xdr:rowOff>
    </xdr:to>
    <xdr:grpSp>
      <xdr:nvGrpSpPr>
        <xdr:cNvPr id="79" name="Группа 78"/>
        <xdr:cNvGrpSpPr/>
      </xdr:nvGrpSpPr>
      <xdr:grpSpPr>
        <a:xfrm>
          <a:off x="137583" y="27283833"/>
          <a:ext cx="9752965" cy="3324225"/>
          <a:chOff x="137583" y="27283833"/>
          <a:chExt cx="9752965" cy="3324225"/>
        </a:xfrm>
      </xdr:grpSpPr>
      <xdr:grpSp>
        <xdr:nvGrpSpPr>
          <xdr:cNvPr id="37" name="Группа 36"/>
          <xdr:cNvGrpSpPr/>
        </xdr:nvGrpSpPr>
        <xdr:grpSpPr>
          <a:xfrm>
            <a:off x="137583" y="27283833"/>
            <a:ext cx="9752965" cy="3324225"/>
            <a:chOff x="133350" y="27241500"/>
            <a:chExt cx="9752965" cy="3325283"/>
          </a:xfrm>
        </xdr:grpSpPr>
        <xdr:pic>
          <xdr:nvPicPr>
            <xdr:cNvPr id="9" name="img3.png"/>
            <xdr:cNvPicPr/>
          </xdr:nvPicPr>
          <xdr:blipFill>
            <a:blip xmlns:r="http://schemas.openxmlformats.org/officeDocument/2006/relationships" r:embed="rId7" cstate="print"/>
            <a:stretch>
              <a:fillRect/>
            </a:stretch>
          </xdr:blipFill>
          <xdr:spPr>
            <a:xfrm>
              <a:off x="133350" y="27241500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4" name="Прямая соединительная линия 23"/>
            <xdr:cNvCxnSpPr/>
          </xdr:nvCxnSpPr>
          <xdr:spPr>
            <a:xfrm flipH="1">
              <a:off x="3238499" y="27708225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64" name="Группа 63"/>
          <xdr:cNvGrpSpPr/>
        </xdr:nvGrpSpPr>
        <xdr:grpSpPr>
          <a:xfrm>
            <a:off x="7747000" y="27844751"/>
            <a:ext cx="1885846" cy="561885"/>
            <a:chOff x="7737965" y="1370135"/>
            <a:chExt cx="1885846" cy="561885"/>
          </a:xfrm>
        </xdr:grpSpPr>
        <xdr:cxnSp macro="">
          <xdr:nvCxnSpPr>
            <xdr:cNvPr id="65" name="Прямая соединительная линия 64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66" name="TextBox 65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9752965</xdr:colOff>
      <xdr:row>30</xdr:row>
      <xdr:rowOff>1058</xdr:rowOff>
    </xdr:to>
    <xdr:grpSp>
      <xdr:nvGrpSpPr>
        <xdr:cNvPr id="78" name="Группа 77"/>
        <xdr:cNvGrpSpPr/>
      </xdr:nvGrpSpPr>
      <xdr:grpSpPr>
        <a:xfrm>
          <a:off x="137583" y="31273750"/>
          <a:ext cx="9752965" cy="3324225"/>
          <a:chOff x="137583" y="31273750"/>
          <a:chExt cx="9752965" cy="3324225"/>
        </a:xfrm>
      </xdr:grpSpPr>
      <xdr:grpSp>
        <xdr:nvGrpSpPr>
          <xdr:cNvPr id="38" name="Группа 37"/>
          <xdr:cNvGrpSpPr/>
        </xdr:nvGrpSpPr>
        <xdr:grpSpPr>
          <a:xfrm>
            <a:off x="137583" y="31273750"/>
            <a:ext cx="9752965" cy="3324225"/>
            <a:chOff x="133350" y="31222950"/>
            <a:chExt cx="9752965" cy="3325283"/>
          </a:xfrm>
        </xdr:grpSpPr>
        <xdr:pic>
          <xdr:nvPicPr>
            <xdr:cNvPr id="6" name="img3.png"/>
            <xdr:cNvPicPr/>
          </xdr:nvPicPr>
          <xdr:blipFill>
            <a:blip xmlns:r="http://schemas.openxmlformats.org/officeDocument/2006/relationships" r:embed="rId8" cstate="print"/>
            <a:stretch>
              <a:fillRect/>
            </a:stretch>
          </xdr:blipFill>
          <xdr:spPr>
            <a:xfrm>
              <a:off x="133350" y="31222950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5" name="Прямая соединительная линия 24"/>
            <xdr:cNvCxnSpPr/>
          </xdr:nvCxnSpPr>
          <xdr:spPr>
            <a:xfrm flipH="1">
              <a:off x="2162174" y="31718250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67" name="Группа 66"/>
          <xdr:cNvGrpSpPr/>
        </xdr:nvGrpSpPr>
        <xdr:grpSpPr>
          <a:xfrm>
            <a:off x="7751233" y="31849484"/>
            <a:ext cx="1885846" cy="561885"/>
            <a:chOff x="7737965" y="1370135"/>
            <a:chExt cx="1885846" cy="561885"/>
          </a:xfrm>
        </xdr:grpSpPr>
        <xdr:cxnSp macro="">
          <xdr:nvCxnSpPr>
            <xdr:cNvPr id="68" name="Прямая соединительная линия 67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69" name="TextBox 68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9752965</xdr:colOff>
      <xdr:row>34</xdr:row>
      <xdr:rowOff>1058</xdr:rowOff>
    </xdr:to>
    <xdr:grpSp>
      <xdr:nvGrpSpPr>
        <xdr:cNvPr id="77" name="Группа 76"/>
        <xdr:cNvGrpSpPr/>
      </xdr:nvGrpSpPr>
      <xdr:grpSpPr>
        <a:xfrm>
          <a:off x="137583" y="35242500"/>
          <a:ext cx="9752965" cy="3324225"/>
          <a:chOff x="137583" y="35242500"/>
          <a:chExt cx="9752965" cy="3324225"/>
        </a:xfrm>
      </xdr:grpSpPr>
      <xdr:grpSp>
        <xdr:nvGrpSpPr>
          <xdr:cNvPr id="39" name="Группа 38"/>
          <xdr:cNvGrpSpPr/>
        </xdr:nvGrpSpPr>
        <xdr:grpSpPr>
          <a:xfrm>
            <a:off x="137583" y="35242500"/>
            <a:ext cx="9752965" cy="3324225"/>
            <a:chOff x="133350" y="35185350"/>
            <a:chExt cx="9752965" cy="3325283"/>
          </a:xfrm>
        </xdr:grpSpPr>
        <xdr:pic>
          <xdr:nvPicPr>
            <xdr:cNvPr id="4" name="img3.png"/>
            <xdr:cNvPicPr/>
          </xdr:nvPicPr>
          <xdr:blipFill>
            <a:blip xmlns:r="http://schemas.openxmlformats.org/officeDocument/2006/relationships" r:embed="rId9" cstate="print"/>
            <a:stretch>
              <a:fillRect/>
            </a:stretch>
          </xdr:blipFill>
          <xdr:spPr>
            <a:xfrm>
              <a:off x="133350" y="35185350"/>
              <a:ext cx="9752965" cy="3325283"/>
            </a:xfrm>
            <a:prstGeom prst="rect">
              <a:avLst/>
            </a:prstGeom>
          </xdr:spPr>
        </xdr:pic>
        <xdr:cxnSp macro="">
          <xdr:nvCxnSpPr>
            <xdr:cNvPr id="26" name="Прямая соединительная линия 25"/>
            <xdr:cNvCxnSpPr/>
          </xdr:nvCxnSpPr>
          <xdr:spPr>
            <a:xfrm flipH="1">
              <a:off x="2666999" y="35680650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70" name="Группа 69"/>
          <xdr:cNvGrpSpPr/>
        </xdr:nvGrpSpPr>
        <xdr:grpSpPr>
          <a:xfrm>
            <a:off x="7744883" y="35801301"/>
            <a:ext cx="1885846" cy="561885"/>
            <a:chOff x="7737965" y="1370135"/>
            <a:chExt cx="1885846" cy="561885"/>
          </a:xfrm>
        </xdr:grpSpPr>
        <xdr:cxnSp macro="">
          <xdr:nvCxnSpPr>
            <xdr:cNvPr id="71" name="Прямая соединительная линия 70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72" name="TextBox 71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9752965</xdr:colOff>
      <xdr:row>38</xdr:row>
      <xdr:rowOff>1059</xdr:rowOff>
    </xdr:to>
    <xdr:grpSp>
      <xdr:nvGrpSpPr>
        <xdr:cNvPr id="76" name="Группа 75"/>
        <xdr:cNvGrpSpPr/>
      </xdr:nvGrpSpPr>
      <xdr:grpSpPr>
        <a:xfrm>
          <a:off x="137583" y="39211250"/>
          <a:ext cx="9752965" cy="3324226"/>
          <a:chOff x="137583" y="39211250"/>
          <a:chExt cx="9752965" cy="3324226"/>
        </a:xfrm>
      </xdr:grpSpPr>
      <xdr:grpSp>
        <xdr:nvGrpSpPr>
          <xdr:cNvPr id="40" name="Группа 39"/>
          <xdr:cNvGrpSpPr/>
        </xdr:nvGrpSpPr>
        <xdr:grpSpPr>
          <a:xfrm>
            <a:off x="137583" y="39211250"/>
            <a:ext cx="9752965" cy="3324226"/>
            <a:chOff x="133350" y="39147750"/>
            <a:chExt cx="9752965" cy="3325284"/>
          </a:xfrm>
        </xdr:grpSpPr>
        <xdr:pic>
          <xdr:nvPicPr>
            <xdr:cNvPr id="2" name="img3.png"/>
            <xdr:cNvPicPr/>
          </xdr:nvPicPr>
          <xdr:blipFill>
            <a:blip xmlns:r="http://schemas.openxmlformats.org/officeDocument/2006/relationships" r:embed="rId10" cstate="print"/>
            <a:stretch>
              <a:fillRect/>
            </a:stretch>
          </xdr:blipFill>
          <xdr:spPr>
            <a:xfrm>
              <a:off x="133350" y="39147750"/>
              <a:ext cx="9752965" cy="3325284"/>
            </a:xfrm>
            <a:prstGeom prst="rect">
              <a:avLst/>
            </a:prstGeom>
          </xdr:spPr>
        </xdr:pic>
        <xdr:cxnSp macro="">
          <xdr:nvCxnSpPr>
            <xdr:cNvPr id="27" name="Прямая соединительная линия 26"/>
            <xdr:cNvCxnSpPr/>
          </xdr:nvCxnSpPr>
          <xdr:spPr>
            <a:xfrm flipH="1">
              <a:off x="2066924" y="39633525"/>
              <a:ext cx="0" cy="252000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</xdr:grpSp>
      <xdr:grpSp>
        <xdr:nvGrpSpPr>
          <xdr:cNvPr id="73" name="Группа 72"/>
          <xdr:cNvGrpSpPr/>
        </xdr:nvGrpSpPr>
        <xdr:grpSpPr>
          <a:xfrm>
            <a:off x="7738534" y="39784868"/>
            <a:ext cx="1885846" cy="561885"/>
            <a:chOff x="7737965" y="1370135"/>
            <a:chExt cx="1885846" cy="561885"/>
          </a:xfrm>
        </xdr:grpSpPr>
        <xdr:cxnSp macro="">
          <xdr:nvCxnSpPr>
            <xdr:cNvPr id="74" name="Прямая соединительная линия 73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rgbClr val="FF0000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75" name="TextBox 74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поступления в ВУЗ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9752965</xdr:colOff>
      <xdr:row>3</xdr:row>
      <xdr:rowOff>10583</xdr:rowOff>
    </xdr:to>
    <xdr:grpSp>
      <xdr:nvGrpSpPr>
        <xdr:cNvPr id="90" name="Группа 89"/>
        <xdr:cNvGrpSpPr/>
      </xdr:nvGrpSpPr>
      <xdr:grpSpPr>
        <a:xfrm>
          <a:off x="137583" y="867833"/>
          <a:ext cx="9752965" cy="2973917"/>
          <a:chOff x="137583" y="867833"/>
          <a:chExt cx="9752965" cy="2973917"/>
        </a:xfrm>
      </xdr:grpSpPr>
      <xdr:grpSp>
        <xdr:nvGrpSpPr>
          <xdr:cNvPr id="85" name="Группа 84"/>
          <xdr:cNvGrpSpPr/>
        </xdr:nvGrpSpPr>
        <xdr:grpSpPr>
          <a:xfrm>
            <a:off x="137583" y="867833"/>
            <a:ext cx="9752965" cy="2973917"/>
            <a:chOff x="137583" y="867833"/>
            <a:chExt cx="9752965" cy="2973917"/>
          </a:xfrm>
        </xdr:grpSpPr>
        <xdr:grpSp>
          <xdr:nvGrpSpPr>
            <xdr:cNvPr id="29" name="Группа 28"/>
            <xdr:cNvGrpSpPr/>
          </xdr:nvGrpSpPr>
          <xdr:grpSpPr>
            <a:xfrm>
              <a:off x="137583" y="867833"/>
              <a:ext cx="9752965" cy="2973917"/>
              <a:chOff x="133350" y="866775"/>
              <a:chExt cx="9752965" cy="2972858"/>
            </a:xfrm>
          </xdr:grpSpPr>
          <xdr:pic>
            <xdr:nvPicPr>
              <xdr:cNvPr id="10" name="img3.png"/>
              <xdr:cNvPicPr/>
            </xdr:nvPicPr>
            <xdr:blipFill>
              <a:blip xmlns:r="http://schemas.openxmlformats.org/officeDocument/2006/relationships" r:embed="rId11" cstate="print"/>
              <a:stretch>
                <a:fillRect/>
              </a:stretch>
            </xdr:blipFill>
            <xdr:spPr>
              <a:xfrm>
                <a:off x="133350" y="866775"/>
                <a:ext cx="9752965" cy="2972858"/>
              </a:xfrm>
              <a:prstGeom prst="rect">
                <a:avLst/>
              </a:prstGeom>
            </xdr:spPr>
          </xdr:pic>
          <xdr:cxnSp macro="">
            <xdr:nvCxnSpPr>
              <xdr:cNvPr id="14" name="Прямая соединительная линия 13"/>
              <xdr:cNvCxnSpPr/>
            </xdr:nvCxnSpPr>
            <xdr:spPr>
              <a:xfrm flipH="1">
                <a:off x="2847974" y="1276350"/>
                <a:ext cx="0" cy="2340000"/>
              </a:xfrm>
              <a:prstGeom prst="line">
                <a:avLst/>
              </a:prstGeom>
              <a:ln w="28575">
                <a:solidFill>
                  <a:srgbClr val="FF0000"/>
                </a:solidFill>
              </a:ln>
              <a:effectLst/>
            </xdr:spPr>
            <xdr:style>
              <a:lnRef idx="3">
                <a:schemeClr val="accent2"/>
              </a:lnRef>
              <a:fillRef idx="0">
                <a:schemeClr val="accent2"/>
              </a:fillRef>
              <a:effectRef idx="2">
                <a:schemeClr val="accent2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Прямая соединительная линия 27"/>
              <xdr:cNvCxnSpPr/>
            </xdr:nvCxnSpPr>
            <xdr:spPr>
              <a:xfrm flipH="1">
                <a:off x="2343149" y="1266825"/>
                <a:ext cx="0" cy="2340000"/>
              </a:xfrm>
              <a:prstGeom prst="line">
                <a:avLst/>
              </a:prstGeom>
              <a:ln w="28575">
                <a:solidFill>
                  <a:schemeClr val="accent4"/>
                </a:solidFill>
              </a:ln>
              <a:effectLst/>
            </xdr:spPr>
            <xdr:style>
              <a:lnRef idx="3">
                <a:schemeClr val="accent2"/>
              </a:lnRef>
              <a:fillRef idx="0">
                <a:schemeClr val="accent2"/>
              </a:fillRef>
              <a:effectRef idx="2">
                <a:schemeClr val="accent2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5" name="Группа 44"/>
            <xdr:cNvGrpSpPr/>
          </xdr:nvGrpSpPr>
          <xdr:grpSpPr>
            <a:xfrm>
              <a:off x="7743663" y="1366064"/>
              <a:ext cx="1885846" cy="561885"/>
              <a:chOff x="7737965" y="1370135"/>
              <a:chExt cx="1885846" cy="561885"/>
            </a:xfrm>
          </xdr:grpSpPr>
          <xdr:cxnSp macro="">
            <xdr:nvCxnSpPr>
              <xdr:cNvPr id="41" name="Прямая соединительная линия 40"/>
              <xdr:cNvCxnSpPr/>
            </xdr:nvCxnSpPr>
            <xdr:spPr>
              <a:xfrm flipV="1">
                <a:off x="7737965" y="1509346"/>
                <a:ext cx="285017" cy="0"/>
              </a:xfrm>
              <a:prstGeom prst="line">
                <a:avLst/>
              </a:prstGeom>
              <a:ln w="28575">
                <a:solidFill>
                  <a:srgbClr val="FF0000"/>
                </a:solidFill>
              </a:ln>
              <a:effectLst/>
            </xdr:spPr>
            <xdr:style>
              <a:lnRef idx="3">
                <a:schemeClr val="accent2"/>
              </a:lnRef>
              <a:fillRef idx="0">
                <a:schemeClr val="accent2"/>
              </a:fillRef>
              <a:effectRef idx="2">
                <a:schemeClr val="accent2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4" name="TextBox 43"/>
              <xdr:cNvSpPr txBox="1"/>
            </xdr:nvSpPr>
            <xdr:spPr>
              <a:xfrm>
                <a:off x="7971692" y="1370135"/>
                <a:ext cx="1652119" cy="56188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000">
                    <a:effectLst/>
                  </a:rPr>
                  <a:t>Минимальное количество </a:t>
                </a:r>
              </a:p>
              <a:p>
                <a:r>
                  <a:rPr lang="ru-RU" sz="1000">
                    <a:effectLst/>
                  </a:rPr>
                  <a:t>баллов ЕГЭ, необходимое </a:t>
                </a:r>
              </a:p>
              <a:p>
                <a:r>
                  <a:rPr lang="ru-RU" sz="1000">
                    <a:effectLst/>
                  </a:rPr>
                  <a:t>для поступления в ВУЗ</a:t>
                </a:r>
                <a:endParaRPr lang="en-US" sz="1000">
                  <a:effectLst/>
                </a:endParaRPr>
              </a:p>
            </xdr:txBody>
          </xdr:sp>
        </xdr:grpSp>
      </xdr:grpSp>
      <xdr:grpSp>
        <xdr:nvGrpSpPr>
          <xdr:cNvPr id="86" name="Группа 85"/>
          <xdr:cNvGrpSpPr/>
        </xdr:nvGrpSpPr>
        <xdr:grpSpPr>
          <a:xfrm>
            <a:off x="7736417" y="1883832"/>
            <a:ext cx="1885846" cy="561885"/>
            <a:chOff x="7737965" y="1370135"/>
            <a:chExt cx="1885846" cy="561885"/>
          </a:xfrm>
        </xdr:grpSpPr>
        <xdr:cxnSp macro="">
          <xdr:nvCxnSpPr>
            <xdr:cNvPr id="87" name="Прямая соединительная линия 86"/>
            <xdr:cNvCxnSpPr/>
          </xdr:nvCxnSpPr>
          <xdr:spPr>
            <a:xfrm flipV="1">
              <a:off x="7737965" y="1509346"/>
              <a:ext cx="285017" cy="0"/>
            </a:xfrm>
            <a:prstGeom prst="line">
              <a:avLst/>
            </a:prstGeom>
            <a:ln w="28575">
              <a:solidFill>
                <a:schemeClr val="accent4"/>
              </a:solidFill>
            </a:ln>
            <a:effectLst/>
          </xdr:spPr>
          <xdr:style>
            <a:lnRef idx="3">
              <a:schemeClr val="accent2"/>
            </a:lnRef>
            <a:fillRef idx="0">
              <a:schemeClr val="accent2"/>
            </a:fillRef>
            <a:effectRef idx="2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88" name="TextBox 87"/>
            <xdr:cNvSpPr txBox="1"/>
          </xdr:nvSpPr>
          <xdr:spPr>
            <a:xfrm>
              <a:off x="7971692" y="1370135"/>
              <a:ext cx="1652119" cy="5618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000">
                  <a:effectLst/>
                </a:rPr>
                <a:t>Минимальное количество </a:t>
              </a:r>
            </a:p>
            <a:p>
              <a:r>
                <a:rPr lang="ru-RU" sz="1000">
                  <a:effectLst/>
                </a:rPr>
                <a:t>баллов ЕГЭ, необходимое </a:t>
              </a:r>
            </a:p>
            <a:p>
              <a:r>
                <a:rPr lang="ru-RU" sz="1000">
                  <a:effectLst/>
                </a:rPr>
                <a:t>для получения аттестата</a:t>
              </a:r>
              <a:endParaRPr lang="en-US" sz="1000">
                <a:effectLst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P32"/>
  <sheetViews>
    <sheetView workbookViewId="0">
      <selection activeCell="C12" sqref="C12:N20"/>
    </sheetView>
  </sheetViews>
  <sheetFormatPr defaultRowHeight="15" x14ac:dyDescent="0.25"/>
  <cols>
    <col min="1" max="1" width="4" style="349" customWidth="1"/>
    <col min="2" max="14" width="9.140625" style="349"/>
    <col min="15" max="15" width="7.42578125" style="349" customWidth="1"/>
    <col min="16" max="16384" width="9.140625" style="349"/>
  </cols>
  <sheetData>
    <row r="2" spans="2:15" x14ac:dyDescent="0.25">
      <c r="B2" s="346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2:15" ht="20.25" x14ac:dyDescent="0.25">
      <c r="B3" s="350"/>
      <c r="C3" s="931" t="s">
        <v>123</v>
      </c>
      <c r="D3" s="931"/>
      <c r="E3" s="931"/>
      <c r="F3" s="931"/>
      <c r="G3" s="931"/>
      <c r="H3" s="931"/>
      <c r="I3" s="931"/>
      <c r="J3" s="931"/>
      <c r="K3" s="931"/>
      <c r="L3" s="931"/>
      <c r="M3" s="931"/>
      <c r="N3" s="931"/>
      <c r="O3" s="351"/>
    </row>
    <row r="4" spans="2:15" ht="20.25" x14ac:dyDescent="0.25">
      <c r="B4" s="350"/>
      <c r="C4" s="931" t="s">
        <v>124</v>
      </c>
      <c r="D4" s="931"/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351"/>
    </row>
    <row r="5" spans="2:15" x14ac:dyDescent="0.25">
      <c r="B5" s="350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1"/>
    </row>
    <row r="6" spans="2:15" x14ac:dyDescent="0.25">
      <c r="B6" s="350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1"/>
    </row>
    <row r="7" spans="2:15" ht="18.75" x14ac:dyDescent="0.25">
      <c r="B7" s="350"/>
      <c r="C7" s="932" t="s">
        <v>119</v>
      </c>
      <c r="D7" s="932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351"/>
    </row>
    <row r="8" spans="2:15" ht="18.75" x14ac:dyDescent="0.25">
      <c r="B8" s="350"/>
      <c r="C8" s="932" t="s">
        <v>120</v>
      </c>
      <c r="D8" s="932"/>
      <c r="E8" s="932"/>
      <c r="F8" s="932"/>
      <c r="G8" s="932"/>
      <c r="H8" s="932"/>
      <c r="I8" s="932"/>
      <c r="J8" s="932"/>
      <c r="K8" s="932"/>
      <c r="L8" s="932"/>
      <c r="M8" s="932"/>
      <c r="N8" s="932"/>
      <c r="O8" s="351"/>
    </row>
    <row r="9" spans="2:15" x14ac:dyDescent="0.25">
      <c r="B9" s="350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1"/>
    </row>
    <row r="10" spans="2:15" x14ac:dyDescent="0.25">
      <c r="B10" s="350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1"/>
    </row>
    <row r="11" spans="2:15" x14ac:dyDescent="0.25">
      <c r="B11" s="350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1"/>
    </row>
    <row r="12" spans="2:15" x14ac:dyDescent="0.25">
      <c r="B12" s="350"/>
      <c r="C12" s="933" t="s">
        <v>191</v>
      </c>
      <c r="D12" s="933"/>
      <c r="E12" s="933"/>
      <c r="F12" s="933"/>
      <c r="G12" s="933"/>
      <c r="H12" s="933"/>
      <c r="I12" s="933"/>
      <c r="J12" s="933"/>
      <c r="K12" s="933"/>
      <c r="L12" s="933"/>
      <c r="M12" s="933"/>
      <c r="N12" s="933"/>
      <c r="O12" s="351"/>
    </row>
    <row r="13" spans="2:15" ht="15" customHeight="1" x14ac:dyDescent="0.25">
      <c r="B13" s="350"/>
      <c r="C13" s="933"/>
      <c r="D13" s="933"/>
      <c r="E13" s="933"/>
      <c r="F13" s="933"/>
      <c r="G13" s="933"/>
      <c r="H13" s="933"/>
      <c r="I13" s="933"/>
      <c r="J13" s="933"/>
      <c r="K13" s="933"/>
      <c r="L13" s="933"/>
      <c r="M13" s="933"/>
      <c r="N13" s="933"/>
      <c r="O13" s="351"/>
    </row>
    <row r="14" spans="2:15" ht="15" customHeight="1" x14ac:dyDescent="0.25">
      <c r="B14" s="350"/>
      <c r="C14" s="933"/>
      <c r="D14" s="933"/>
      <c r="E14" s="933"/>
      <c r="F14" s="933"/>
      <c r="G14" s="933"/>
      <c r="H14" s="933"/>
      <c r="I14" s="933"/>
      <c r="J14" s="933"/>
      <c r="K14" s="933"/>
      <c r="L14" s="933"/>
      <c r="M14" s="933"/>
      <c r="N14" s="933"/>
      <c r="O14" s="351"/>
    </row>
    <row r="15" spans="2:15" ht="15" customHeight="1" x14ac:dyDescent="0.25">
      <c r="B15" s="350"/>
      <c r="C15" s="933"/>
      <c r="D15" s="933"/>
      <c r="E15" s="933"/>
      <c r="F15" s="933"/>
      <c r="G15" s="933"/>
      <c r="H15" s="933"/>
      <c r="I15" s="933"/>
      <c r="J15" s="933"/>
      <c r="K15" s="933"/>
      <c r="L15" s="933"/>
      <c r="M15" s="933"/>
      <c r="N15" s="933"/>
      <c r="O15" s="351"/>
    </row>
    <row r="16" spans="2:15" ht="15" customHeight="1" x14ac:dyDescent="0.25">
      <c r="B16" s="350"/>
      <c r="C16" s="933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351"/>
    </row>
    <row r="17" spans="2:16" ht="15" customHeight="1" x14ac:dyDescent="0.25">
      <c r="B17" s="350"/>
      <c r="C17" s="933"/>
      <c r="D17" s="933"/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351"/>
    </row>
    <row r="18" spans="2:16" ht="15" customHeight="1" x14ac:dyDescent="0.25">
      <c r="B18" s="350"/>
      <c r="C18" s="933"/>
      <c r="D18" s="933"/>
      <c r="E18" s="933"/>
      <c r="F18" s="933"/>
      <c r="G18" s="933"/>
      <c r="H18" s="933"/>
      <c r="I18" s="933"/>
      <c r="J18" s="933"/>
      <c r="K18" s="933"/>
      <c r="L18" s="933"/>
      <c r="M18" s="933"/>
      <c r="N18" s="933"/>
      <c r="O18" s="351"/>
    </row>
    <row r="19" spans="2:16" ht="15" customHeight="1" x14ac:dyDescent="0.25">
      <c r="B19" s="350"/>
      <c r="C19" s="933"/>
      <c r="D19" s="933"/>
      <c r="E19" s="933"/>
      <c r="F19" s="933"/>
      <c r="G19" s="933"/>
      <c r="H19" s="933"/>
      <c r="I19" s="933"/>
      <c r="J19" s="933"/>
      <c r="K19" s="933"/>
      <c r="L19" s="933"/>
      <c r="M19" s="933"/>
      <c r="N19" s="933"/>
      <c r="O19" s="351"/>
    </row>
    <row r="20" spans="2:16" ht="15" customHeight="1" x14ac:dyDescent="0.25">
      <c r="B20" s="350"/>
      <c r="C20" s="933"/>
      <c r="D20" s="933"/>
      <c r="E20" s="933"/>
      <c r="F20" s="933"/>
      <c r="G20" s="933"/>
      <c r="H20" s="933"/>
      <c r="I20" s="933"/>
      <c r="J20" s="933"/>
      <c r="K20" s="933"/>
      <c r="L20" s="933"/>
      <c r="M20" s="933"/>
      <c r="N20" s="933"/>
      <c r="O20" s="351"/>
    </row>
    <row r="21" spans="2:16" x14ac:dyDescent="0.25">
      <c r="B21" s="350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1"/>
    </row>
    <row r="22" spans="2:16" x14ac:dyDescent="0.25">
      <c r="B22" s="350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1"/>
    </row>
    <row r="23" spans="2:16" ht="15" customHeight="1" x14ac:dyDescent="0.25">
      <c r="B23" s="350"/>
      <c r="C23" s="934" t="s">
        <v>122</v>
      </c>
      <c r="D23" s="934"/>
      <c r="E23" s="934"/>
      <c r="F23" s="934"/>
      <c r="G23" s="934"/>
      <c r="H23" s="934"/>
      <c r="I23" s="934"/>
      <c r="J23" s="934"/>
      <c r="K23" s="934"/>
      <c r="L23" s="934"/>
      <c r="M23" s="934"/>
      <c r="N23" s="934"/>
      <c r="O23" s="351"/>
    </row>
    <row r="24" spans="2:16" x14ac:dyDescent="0.25">
      <c r="B24" s="350"/>
      <c r="C24" s="934"/>
      <c r="D24" s="934"/>
      <c r="E24" s="934"/>
      <c r="F24" s="934"/>
      <c r="G24" s="934"/>
      <c r="H24" s="934"/>
      <c r="I24" s="934"/>
      <c r="J24" s="934"/>
      <c r="K24" s="934"/>
      <c r="L24" s="934"/>
      <c r="M24" s="934"/>
      <c r="N24" s="934"/>
      <c r="O24" s="351"/>
    </row>
    <row r="25" spans="2:16" x14ac:dyDescent="0.25">
      <c r="B25" s="350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1"/>
    </row>
    <row r="26" spans="2:16" x14ac:dyDescent="0.25">
      <c r="B26" s="350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1"/>
    </row>
    <row r="27" spans="2:16" x14ac:dyDescent="0.25">
      <c r="B27" s="350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1"/>
    </row>
    <row r="28" spans="2:16" x14ac:dyDescent="0.25">
      <c r="B28" s="350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1"/>
    </row>
    <row r="29" spans="2:16" x14ac:dyDescent="0.25">
      <c r="B29" s="350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1"/>
    </row>
    <row r="30" spans="2:16" x14ac:dyDescent="0.25">
      <c r="B30" s="350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1"/>
    </row>
    <row r="31" spans="2:16" ht="15.75" x14ac:dyDescent="0.25">
      <c r="B31" s="350"/>
      <c r="C31" s="930" t="s">
        <v>121</v>
      </c>
      <c r="D31" s="930"/>
      <c r="E31" s="930"/>
      <c r="F31" s="930"/>
      <c r="G31" s="930"/>
      <c r="H31" s="930"/>
      <c r="I31" s="930"/>
      <c r="J31" s="930"/>
      <c r="K31" s="930"/>
      <c r="L31" s="930"/>
      <c r="M31" s="930"/>
      <c r="N31" s="930"/>
      <c r="O31" s="353"/>
      <c r="P31" s="354"/>
    </row>
    <row r="32" spans="2:16" x14ac:dyDescent="0.25">
      <c r="B32" s="355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7"/>
    </row>
  </sheetData>
  <mergeCells count="7">
    <mergeCell ref="C31:N31"/>
    <mergeCell ref="C3:N3"/>
    <mergeCell ref="C4:N4"/>
    <mergeCell ref="C7:N7"/>
    <mergeCell ref="C8:N8"/>
    <mergeCell ref="C12:N20"/>
    <mergeCell ref="C23:N24"/>
  </mergeCells>
  <pageMargins left="0.51181102362204722" right="0.31496062992125984" top="0.51181102362204722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3"/>
  <sheetViews>
    <sheetView workbookViewId="0">
      <pane xSplit="2" topLeftCell="C1" activePane="topRight" state="frozen"/>
      <selection pane="topRight" activeCell="A16" sqref="A16"/>
    </sheetView>
  </sheetViews>
  <sheetFormatPr defaultRowHeight="15.75" x14ac:dyDescent="0.25"/>
  <cols>
    <col min="1" max="1" width="28" style="600" customWidth="1"/>
    <col min="2" max="2" width="69.7109375" style="600" customWidth="1"/>
    <col min="3" max="10" width="7.7109375" style="600" customWidth="1"/>
    <col min="11" max="16384" width="9.140625" style="600"/>
  </cols>
  <sheetData>
    <row r="1" spans="1:10" s="598" customFormat="1" thickBot="1" x14ac:dyDescent="0.3">
      <c r="A1" s="992" t="s">
        <v>279</v>
      </c>
      <c r="B1" s="993"/>
      <c r="C1" s="993"/>
      <c r="D1" s="993"/>
      <c r="E1" s="993"/>
      <c r="F1" s="993"/>
      <c r="G1" s="993"/>
      <c r="H1" s="993"/>
      <c r="I1" s="993"/>
      <c r="J1" s="993"/>
    </row>
    <row r="2" spans="1:10" s="606" customFormat="1" x14ac:dyDescent="0.25">
      <c r="A2" s="661" t="s">
        <v>262</v>
      </c>
      <c r="B2" s="662" t="s">
        <v>262</v>
      </c>
      <c r="C2" s="994" t="s">
        <v>273</v>
      </c>
      <c r="D2" s="995"/>
      <c r="E2" s="995"/>
      <c r="F2" s="995"/>
      <c r="G2" s="995"/>
      <c r="H2" s="995"/>
      <c r="I2" s="995"/>
      <c r="J2" s="996"/>
    </row>
    <row r="3" spans="1:10" s="606" customFormat="1" x14ac:dyDescent="0.25">
      <c r="A3" s="663" t="s">
        <v>21</v>
      </c>
      <c r="B3" s="664" t="s">
        <v>25</v>
      </c>
      <c r="C3" s="997" t="s">
        <v>274</v>
      </c>
      <c r="D3" s="998"/>
      <c r="E3" s="999" t="s">
        <v>275</v>
      </c>
      <c r="F3" s="998"/>
      <c r="G3" s="999" t="s">
        <v>276</v>
      </c>
      <c r="H3" s="998"/>
      <c r="I3" s="999" t="s">
        <v>277</v>
      </c>
      <c r="J3" s="1000"/>
    </row>
    <row r="4" spans="1:10" s="606" customFormat="1" ht="16.5" thickBot="1" x14ac:dyDescent="0.3">
      <c r="A4" s="665" t="s">
        <v>262</v>
      </c>
      <c r="B4" s="666" t="s">
        <v>262</v>
      </c>
      <c r="C4" s="667" t="s">
        <v>267</v>
      </c>
      <c r="D4" s="668" t="s">
        <v>278</v>
      </c>
      <c r="E4" s="668" t="s">
        <v>267</v>
      </c>
      <c r="F4" s="668" t="s">
        <v>278</v>
      </c>
      <c r="G4" s="668" t="s">
        <v>267</v>
      </c>
      <c r="H4" s="668" t="s">
        <v>278</v>
      </c>
      <c r="I4" s="668" t="s">
        <v>267</v>
      </c>
      <c r="J4" s="669" t="s">
        <v>278</v>
      </c>
    </row>
    <row r="5" spans="1:10" x14ac:dyDescent="0.25">
      <c r="A5" s="670" t="s">
        <v>18</v>
      </c>
      <c r="B5" s="671" t="s">
        <v>281</v>
      </c>
      <c r="C5" s="612">
        <v>1</v>
      </c>
      <c r="D5" s="605">
        <v>20</v>
      </c>
      <c r="E5" s="604">
        <v>1</v>
      </c>
      <c r="F5" s="605">
        <v>20</v>
      </c>
      <c r="G5" s="604">
        <v>3</v>
      </c>
      <c r="H5" s="605">
        <v>60</v>
      </c>
      <c r="I5" s="604">
        <v>0</v>
      </c>
      <c r="J5" s="613">
        <v>0</v>
      </c>
    </row>
    <row r="6" spans="1:10" x14ac:dyDescent="0.25">
      <c r="A6" s="670" t="s">
        <v>18</v>
      </c>
      <c r="B6" s="671" t="s">
        <v>282</v>
      </c>
      <c r="C6" s="612">
        <v>1</v>
      </c>
      <c r="D6" s="605">
        <v>33.3333333333333</v>
      </c>
      <c r="E6" s="604">
        <v>1</v>
      </c>
      <c r="F6" s="605">
        <v>33.3333333333333</v>
      </c>
      <c r="G6" s="604">
        <v>0</v>
      </c>
      <c r="H6" s="605">
        <v>0</v>
      </c>
      <c r="I6" s="604">
        <v>1</v>
      </c>
      <c r="J6" s="613">
        <v>33.3333333333333</v>
      </c>
    </row>
    <row r="7" spans="1:10" x14ac:dyDescent="0.25">
      <c r="A7" s="670" t="s">
        <v>18</v>
      </c>
      <c r="B7" s="671" t="s">
        <v>283</v>
      </c>
      <c r="C7" s="612">
        <v>2</v>
      </c>
      <c r="D7" s="605">
        <v>66.6666666666667</v>
      </c>
      <c r="E7" s="604">
        <v>1</v>
      </c>
      <c r="F7" s="605">
        <v>33.3333333333333</v>
      </c>
      <c r="G7" s="604">
        <v>0</v>
      </c>
      <c r="H7" s="605">
        <v>0</v>
      </c>
      <c r="I7" s="604">
        <v>0</v>
      </c>
      <c r="J7" s="613">
        <v>0</v>
      </c>
    </row>
    <row r="8" spans="1:10" x14ac:dyDescent="0.25">
      <c r="A8" s="670" t="s">
        <v>18</v>
      </c>
      <c r="B8" s="671" t="s">
        <v>284</v>
      </c>
      <c r="C8" s="612">
        <v>3</v>
      </c>
      <c r="D8" s="605">
        <v>30</v>
      </c>
      <c r="E8" s="604">
        <v>7</v>
      </c>
      <c r="F8" s="605">
        <v>70</v>
      </c>
      <c r="G8" s="604">
        <v>0</v>
      </c>
      <c r="H8" s="605">
        <v>0</v>
      </c>
      <c r="I8" s="604">
        <v>0</v>
      </c>
      <c r="J8" s="613">
        <v>0</v>
      </c>
    </row>
    <row r="9" spans="1:10" x14ac:dyDescent="0.25">
      <c r="A9" s="670" t="s">
        <v>18</v>
      </c>
      <c r="B9" s="671" t="s">
        <v>285</v>
      </c>
      <c r="C9" s="612">
        <v>4</v>
      </c>
      <c r="D9" s="605">
        <v>50</v>
      </c>
      <c r="E9" s="604">
        <v>3</v>
      </c>
      <c r="F9" s="605">
        <v>37.5</v>
      </c>
      <c r="G9" s="604">
        <v>1</v>
      </c>
      <c r="H9" s="605">
        <v>12.5</v>
      </c>
      <c r="I9" s="604">
        <v>0</v>
      </c>
      <c r="J9" s="613">
        <v>0</v>
      </c>
    </row>
    <row r="10" spans="1:10" x14ac:dyDescent="0.25">
      <c r="A10" s="670" t="s">
        <v>18</v>
      </c>
      <c r="B10" s="671" t="s">
        <v>286</v>
      </c>
      <c r="C10" s="612">
        <v>2</v>
      </c>
      <c r="D10" s="605">
        <v>40</v>
      </c>
      <c r="E10" s="604">
        <v>2</v>
      </c>
      <c r="F10" s="605">
        <v>40</v>
      </c>
      <c r="G10" s="604">
        <v>1</v>
      </c>
      <c r="H10" s="605">
        <v>20</v>
      </c>
      <c r="I10" s="604">
        <v>0</v>
      </c>
      <c r="J10" s="613">
        <v>0</v>
      </c>
    </row>
    <row r="11" spans="1:10" x14ac:dyDescent="0.25">
      <c r="A11" s="670" t="s">
        <v>18</v>
      </c>
      <c r="B11" s="671" t="s">
        <v>287</v>
      </c>
      <c r="C11" s="612">
        <v>4</v>
      </c>
      <c r="D11" s="605">
        <v>100</v>
      </c>
      <c r="E11" s="604">
        <v>0</v>
      </c>
      <c r="F11" s="605">
        <v>0</v>
      </c>
      <c r="G11" s="604">
        <v>0</v>
      </c>
      <c r="H11" s="605">
        <v>0</v>
      </c>
      <c r="I11" s="604">
        <v>0</v>
      </c>
      <c r="J11" s="613">
        <v>0</v>
      </c>
    </row>
    <row r="12" spans="1:10" x14ac:dyDescent="0.25">
      <c r="A12" s="670" t="s">
        <v>18</v>
      </c>
      <c r="B12" s="671" t="s">
        <v>288</v>
      </c>
      <c r="C12" s="612">
        <v>1</v>
      </c>
      <c r="D12" s="605">
        <v>25</v>
      </c>
      <c r="E12" s="604">
        <v>3</v>
      </c>
      <c r="F12" s="605">
        <v>75</v>
      </c>
      <c r="G12" s="604">
        <v>0</v>
      </c>
      <c r="H12" s="605">
        <v>0</v>
      </c>
      <c r="I12" s="604">
        <v>0</v>
      </c>
      <c r="J12" s="613">
        <v>0</v>
      </c>
    </row>
    <row r="13" spans="1:10" x14ac:dyDescent="0.25">
      <c r="A13" s="670" t="s">
        <v>18</v>
      </c>
      <c r="B13" s="671" t="s">
        <v>280</v>
      </c>
      <c r="C13" s="612">
        <v>4</v>
      </c>
      <c r="D13" s="605">
        <v>80</v>
      </c>
      <c r="E13" s="604">
        <v>1</v>
      </c>
      <c r="F13" s="605">
        <v>20</v>
      </c>
      <c r="G13" s="604">
        <v>0</v>
      </c>
      <c r="H13" s="605">
        <v>0</v>
      </c>
      <c r="I13" s="604">
        <v>0</v>
      </c>
      <c r="J13" s="613">
        <v>0</v>
      </c>
    </row>
  </sheetData>
  <autoFilter ref="A4:J13">
    <sortState ref="A5:J842">
      <sortCondition ref="A4"/>
    </sortState>
  </autoFilter>
  <mergeCells count="6">
    <mergeCell ref="A1:J1"/>
    <mergeCell ref="C2:J2"/>
    <mergeCell ref="C3:D3"/>
    <mergeCell ref="E3:F3"/>
    <mergeCell ref="G3:H3"/>
    <mergeCell ref="I3:J3"/>
  </mergeCells>
  <pageMargins left="0.51181102362204722" right="0.15748031496062992" top="0.19685039370078741" bottom="0.27559055118110237" header="0.15748031496062992" footer="0.11811023622047245"/>
  <pageSetup paperSize="9" scale="88" fitToHeight="0" orientation="landscape" r:id="rId1"/>
  <headerFooter>
    <oddFooter>&amp;LРанжирование всех ОО по интегральным показателям качества подготовки выпускников&amp;CСтр.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"/>
  <sheetViews>
    <sheetView workbookViewId="0">
      <selection activeCell="A6" activeCellId="1" sqref="A4:XFD4 A6:XFD33"/>
    </sheetView>
  </sheetViews>
  <sheetFormatPr defaultColWidth="9.140625" defaultRowHeight="15" x14ac:dyDescent="0.25"/>
  <cols>
    <col min="1" max="1" width="6.140625" style="389" customWidth="1"/>
    <col min="2" max="2" width="26.7109375" style="732" customWidth="1"/>
    <col min="3" max="3" width="15.28515625" style="389" customWidth="1"/>
    <col min="4" max="4" width="11.85546875" style="732" customWidth="1"/>
    <col min="5" max="5" width="16.42578125" style="732" customWidth="1"/>
    <col min="6" max="6" width="14.7109375" style="732" customWidth="1"/>
    <col min="7" max="8" width="11.85546875" style="732" customWidth="1"/>
    <col min="9" max="16384" width="9.140625" style="732"/>
  </cols>
  <sheetData>
    <row r="1" spans="1:8" s="676" customFormat="1" ht="15.75" x14ac:dyDescent="0.25">
      <c r="A1" s="880" t="s">
        <v>158</v>
      </c>
      <c r="B1" s="2" t="s">
        <v>375</v>
      </c>
      <c r="C1" s="25"/>
    </row>
    <row r="2" spans="1:8" s="883" customFormat="1" ht="63.75" x14ac:dyDescent="0.2">
      <c r="A2" s="881" t="s">
        <v>16</v>
      </c>
      <c r="B2" s="882" t="s">
        <v>376</v>
      </c>
      <c r="C2" s="882" t="s">
        <v>377</v>
      </c>
      <c r="D2" s="882" t="s">
        <v>378</v>
      </c>
      <c r="E2" s="882" t="s">
        <v>379</v>
      </c>
      <c r="F2" s="882" t="s">
        <v>380</v>
      </c>
      <c r="G2" s="882" t="s">
        <v>381</v>
      </c>
      <c r="H2" s="882" t="s">
        <v>382</v>
      </c>
    </row>
    <row r="3" spans="1:8" s="888" customFormat="1" ht="17.25" x14ac:dyDescent="0.3">
      <c r="A3" s="884"/>
      <c r="B3" s="885" t="s">
        <v>43</v>
      </c>
      <c r="C3" s="886" t="s">
        <v>9</v>
      </c>
      <c r="D3" s="887">
        <v>57</v>
      </c>
      <c r="E3" s="887">
        <v>47</v>
      </c>
      <c r="F3" s="887">
        <v>73</v>
      </c>
      <c r="G3" s="887">
        <v>96</v>
      </c>
      <c r="H3" s="887">
        <v>273</v>
      </c>
    </row>
    <row r="4" spans="1:8" ht="15.75" x14ac:dyDescent="0.25">
      <c r="A4" s="586">
        <v>12</v>
      </c>
      <c r="B4" s="889" t="s">
        <v>18</v>
      </c>
      <c r="C4" s="890" t="s">
        <v>383</v>
      </c>
      <c r="D4" s="891">
        <v>0</v>
      </c>
      <c r="E4" s="891">
        <v>0</v>
      </c>
      <c r="F4" s="891">
        <v>0</v>
      </c>
      <c r="G4" s="891">
        <v>0</v>
      </c>
      <c r="H4" s="891">
        <v>0</v>
      </c>
    </row>
    <row r="6" spans="1:8" x14ac:dyDescent="0.25">
      <c r="A6" s="892" t="s">
        <v>9</v>
      </c>
      <c r="B6" s="893" t="s">
        <v>384</v>
      </c>
      <c r="C6" s="892" t="s">
        <v>385</v>
      </c>
      <c r="D6" s="892" t="s">
        <v>386</v>
      </c>
      <c r="E6" s="892"/>
      <c r="F6" s="892"/>
      <c r="G6" s="892"/>
      <c r="H6" s="894">
        <v>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"/>
  <sheetViews>
    <sheetView tabSelected="1" workbookViewId="0">
      <selection activeCell="AA4" sqref="AA4"/>
    </sheetView>
  </sheetViews>
  <sheetFormatPr defaultColWidth="9.140625" defaultRowHeight="15.75" x14ac:dyDescent="0.25"/>
  <cols>
    <col min="1" max="1" width="6.5703125" style="929" bestFit="1" customWidth="1"/>
    <col min="2" max="2" width="27.28515625" style="897" customWidth="1"/>
    <col min="3" max="3" width="8.85546875" style="12" customWidth="1"/>
    <col min="4" max="4" width="11.140625" style="897" customWidth="1"/>
    <col min="5" max="5" width="12.7109375" style="897" customWidth="1"/>
    <col min="6" max="9" width="5.28515625" style="897" customWidth="1"/>
    <col min="10" max="10" width="3.5703125" style="897" customWidth="1"/>
    <col min="11" max="11" width="5.28515625" style="897" customWidth="1"/>
    <col min="12" max="12" width="5.28515625" style="879" customWidth="1"/>
    <col min="13" max="14" width="3.5703125" style="897" customWidth="1"/>
    <col min="15" max="15" width="5.5703125" style="897" customWidth="1"/>
    <col min="16" max="19" width="3.5703125" style="897" customWidth="1"/>
    <col min="20" max="21" width="5.28515625" style="897" customWidth="1"/>
    <col min="22" max="22" width="5.5703125" style="911" customWidth="1"/>
    <col min="23" max="16384" width="9.140625" style="897"/>
  </cols>
  <sheetData>
    <row r="1" spans="1:22" s="896" customFormat="1" ht="16.5" thickBot="1" x14ac:dyDescent="0.3">
      <c r="A1" s="895" t="s">
        <v>387</v>
      </c>
      <c r="B1" s="896" t="s">
        <v>388</v>
      </c>
      <c r="L1" s="606"/>
    </row>
    <row r="2" spans="1:22" ht="15" customHeight="1" thickBot="1" x14ac:dyDescent="0.3">
      <c r="A2" s="1001" t="s">
        <v>16</v>
      </c>
      <c r="B2" s="1004" t="s">
        <v>21</v>
      </c>
      <c r="C2" s="1004" t="s">
        <v>389</v>
      </c>
      <c r="D2" s="1007" t="s">
        <v>390</v>
      </c>
      <c r="E2" s="1010" t="s">
        <v>391</v>
      </c>
      <c r="F2" s="1013" t="s">
        <v>73</v>
      </c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1014"/>
      <c r="R2" s="1014"/>
      <c r="S2" s="1014"/>
      <c r="T2" s="1014"/>
      <c r="U2" s="1014"/>
      <c r="V2" s="1015"/>
    </row>
    <row r="3" spans="1:22" s="898" customFormat="1" ht="16.5" thickBot="1" x14ac:dyDescent="0.25">
      <c r="A3" s="1002"/>
      <c r="B3" s="1005"/>
      <c r="C3" s="1005"/>
      <c r="D3" s="1008"/>
      <c r="E3" s="1011"/>
      <c r="F3" s="1016" t="s">
        <v>392</v>
      </c>
      <c r="G3" s="1017"/>
      <c r="H3" s="1017"/>
      <c r="I3" s="1017"/>
      <c r="J3" s="1017"/>
      <c r="K3" s="1018"/>
      <c r="L3" s="1019"/>
      <c r="M3" s="1016" t="s">
        <v>393</v>
      </c>
      <c r="N3" s="1017"/>
      <c r="O3" s="1017"/>
      <c r="P3" s="1017"/>
      <c r="Q3" s="1017"/>
      <c r="R3" s="1017"/>
      <c r="S3" s="1017"/>
      <c r="T3" s="1017"/>
      <c r="U3" s="1017"/>
      <c r="V3" s="1019"/>
    </row>
    <row r="4" spans="1:22" s="898" customFormat="1" ht="225.6" customHeight="1" thickBot="1" x14ac:dyDescent="0.25">
      <c r="A4" s="1003"/>
      <c r="B4" s="1006"/>
      <c r="C4" s="1006"/>
      <c r="D4" s="1009"/>
      <c r="E4" s="1012"/>
      <c r="F4" s="899" t="s">
        <v>394</v>
      </c>
      <c r="G4" s="900" t="s">
        <v>395</v>
      </c>
      <c r="H4" s="900" t="s">
        <v>396</v>
      </c>
      <c r="I4" s="900" t="s">
        <v>397</v>
      </c>
      <c r="J4" s="900" t="s">
        <v>398</v>
      </c>
      <c r="K4" s="901" t="s">
        <v>399</v>
      </c>
      <c r="L4" s="902" t="s">
        <v>400</v>
      </c>
      <c r="M4" s="899" t="s">
        <v>401</v>
      </c>
      <c r="N4" s="900" t="s">
        <v>402</v>
      </c>
      <c r="O4" s="900" t="s">
        <v>403</v>
      </c>
      <c r="P4" s="900" t="s">
        <v>404</v>
      </c>
      <c r="Q4" s="900" t="s">
        <v>405</v>
      </c>
      <c r="R4" s="900" t="s">
        <v>406</v>
      </c>
      <c r="S4" s="900" t="s">
        <v>407</v>
      </c>
      <c r="T4" s="900" t="s">
        <v>408</v>
      </c>
      <c r="U4" s="900" t="s">
        <v>409</v>
      </c>
      <c r="V4" s="901" t="s">
        <v>410</v>
      </c>
    </row>
    <row r="5" spans="1:22" s="911" customFormat="1" thickBot="1" x14ac:dyDescent="0.3">
      <c r="A5" s="903">
        <v>1</v>
      </c>
      <c r="B5" s="904">
        <v>2</v>
      </c>
      <c r="C5" s="904">
        <v>3</v>
      </c>
      <c r="D5" s="905">
        <v>4</v>
      </c>
      <c r="E5" s="906">
        <v>5</v>
      </c>
      <c r="F5" s="907">
        <v>6</v>
      </c>
      <c r="G5" s="908">
        <v>7</v>
      </c>
      <c r="H5" s="908">
        <v>8</v>
      </c>
      <c r="I5" s="908">
        <v>9</v>
      </c>
      <c r="J5" s="908">
        <v>10</v>
      </c>
      <c r="K5" s="909">
        <v>11</v>
      </c>
      <c r="L5" s="910">
        <v>11</v>
      </c>
      <c r="M5" s="907">
        <v>12</v>
      </c>
      <c r="N5" s="908">
        <v>13</v>
      </c>
      <c r="O5" s="908">
        <v>14</v>
      </c>
      <c r="P5" s="908">
        <v>15</v>
      </c>
      <c r="Q5" s="908">
        <v>16</v>
      </c>
      <c r="R5" s="908">
        <v>17</v>
      </c>
      <c r="S5" s="908">
        <v>18</v>
      </c>
      <c r="T5" s="908">
        <v>19</v>
      </c>
      <c r="U5" s="908">
        <v>21</v>
      </c>
      <c r="V5" s="909">
        <v>22</v>
      </c>
    </row>
    <row r="6" spans="1:22" s="879" customFormat="1" ht="18.75" x14ac:dyDescent="0.25">
      <c r="A6" s="918">
        <v>13</v>
      </c>
      <c r="B6" s="919" t="s">
        <v>18</v>
      </c>
      <c r="C6" s="920">
        <v>152</v>
      </c>
      <c r="D6" s="921">
        <v>3</v>
      </c>
      <c r="E6" s="922">
        <f>SUM(F6:V6)</f>
        <v>1</v>
      </c>
      <c r="F6" s="917"/>
      <c r="G6" s="913"/>
      <c r="H6" s="913"/>
      <c r="I6" s="912"/>
      <c r="J6" s="912"/>
      <c r="K6" s="913"/>
      <c r="L6" s="914"/>
      <c r="M6" s="915"/>
      <c r="N6" s="916"/>
      <c r="O6" s="916"/>
      <c r="P6" s="916"/>
      <c r="Q6" s="916"/>
      <c r="R6" s="916"/>
      <c r="S6" s="916"/>
      <c r="T6" s="916"/>
      <c r="U6" s="916"/>
      <c r="V6" s="923">
        <v>1</v>
      </c>
    </row>
    <row r="7" spans="1:22" s="12" customFormat="1" ht="24.95" customHeight="1" x14ac:dyDescent="0.25">
      <c r="A7" s="924"/>
      <c r="B7" s="925" t="s">
        <v>411</v>
      </c>
      <c r="C7" s="925"/>
      <c r="D7" s="926">
        <f t="shared" ref="D7:V7" si="0">SUM(D6:D6)</f>
        <v>3</v>
      </c>
      <c r="E7" s="927">
        <f t="shared" si="0"/>
        <v>1</v>
      </c>
      <c r="F7" s="925">
        <f t="shared" si="0"/>
        <v>0</v>
      </c>
      <c r="G7" s="925">
        <f t="shared" si="0"/>
        <v>0</v>
      </c>
      <c r="H7" s="925">
        <f t="shared" si="0"/>
        <v>0</v>
      </c>
      <c r="I7" s="925">
        <f t="shared" si="0"/>
        <v>0</v>
      </c>
      <c r="J7" s="925">
        <f t="shared" si="0"/>
        <v>0</v>
      </c>
      <c r="K7" s="925">
        <f t="shared" si="0"/>
        <v>0</v>
      </c>
      <c r="L7" s="925">
        <f t="shared" si="0"/>
        <v>0</v>
      </c>
      <c r="M7" s="925">
        <f t="shared" si="0"/>
        <v>0</v>
      </c>
      <c r="N7" s="925">
        <f t="shared" si="0"/>
        <v>0</v>
      </c>
      <c r="O7" s="925">
        <f t="shared" si="0"/>
        <v>0</v>
      </c>
      <c r="P7" s="925">
        <f t="shared" si="0"/>
        <v>0</v>
      </c>
      <c r="Q7" s="925">
        <f t="shared" si="0"/>
        <v>0</v>
      </c>
      <c r="R7" s="925">
        <f t="shared" si="0"/>
        <v>0</v>
      </c>
      <c r="S7" s="925">
        <f t="shared" si="0"/>
        <v>0</v>
      </c>
      <c r="T7" s="925">
        <f t="shared" si="0"/>
        <v>0</v>
      </c>
      <c r="U7" s="925">
        <f t="shared" si="0"/>
        <v>0</v>
      </c>
      <c r="V7" s="925">
        <f t="shared" si="0"/>
        <v>1</v>
      </c>
    </row>
    <row r="8" spans="1:22" s="12" customFormat="1" ht="18.75" x14ac:dyDescent="0.25">
      <c r="A8" s="924"/>
      <c r="B8" s="925"/>
      <c r="C8" s="925"/>
      <c r="D8" s="926"/>
      <c r="E8" s="927"/>
      <c r="F8" s="925"/>
      <c r="G8" s="925"/>
      <c r="H8" s="925"/>
      <c r="I8" s="925"/>
      <c r="J8" s="925"/>
      <c r="K8" s="925"/>
      <c r="L8" s="928"/>
      <c r="M8" s="925"/>
      <c r="N8" s="925"/>
      <c r="O8" s="925"/>
      <c r="P8" s="925"/>
      <c r="Q8" s="925"/>
      <c r="R8" s="925"/>
      <c r="S8" s="925"/>
      <c r="T8" s="925"/>
      <c r="U8" s="925"/>
      <c r="V8" s="925"/>
    </row>
    <row r="9" spans="1:22" s="12" customFormat="1" ht="18.75" x14ac:dyDescent="0.25">
      <c r="A9" s="924"/>
      <c r="B9" s="925"/>
      <c r="C9" s="925"/>
      <c r="D9" s="926"/>
      <c r="E9" s="927"/>
      <c r="F9" s="925"/>
      <c r="G9" s="925"/>
      <c r="H9" s="925"/>
      <c r="I9" s="925"/>
      <c r="J9" s="925"/>
      <c r="K9" s="925"/>
      <c r="L9" s="928"/>
      <c r="M9" s="925"/>
      <c r="N9" s="925"/>
      <c r="O9" s="925"/>
      <c r="P9" s="925"/>
      <c r="Q9" s="925"/>
      <c r="R9" s="925"/>
      <c r="S9" s="925"/>
      <c r="T9" s="925"/>
      <c r="U9" s="925"/>
      <c r="V9" s="925"/>
    </row>
    <row r="10" spans="1:22" s="12" customFormat="1" ht="18.75" x14ac:dyDescent="0.25">
      <c r="A10" s="924"/>
      <c r="B10" s="925"/>
      <c r="C10" s="925"/>
      <c r="D10" s="926"/>
      <c r="E10" s="927"/>
      <c r="F10" s="925"/>
      <c r="G10" s="925"/>
      <c r="H10" s="925"/>
      <c r="I10" s="925"/>
      <c r="J10" s="925"/>
      <c r="K10" s="925"/>
      <c r="L10" s="928"/>
      <c r="M10" s="925"/>
      <c r="N10" s="925"/>
      <c r="O10" s="925"/>
      <c r="P10" s="925"/>
      <c r="Q10" s="925"/>
      <c r="R10" s="925"/>
      <c r="S10" s="925"/>
      <c r="T10" s="925"/>
      <c r="U10" s="925"/>
      <c r="V10" s="925"/>
    </row>
    <row r="11" spans="1:22" s="12" customFormat="1" ht="18.75" x14ac:dyDescent="0.25">
      <c r="A11" s="924"/>
      <c r="B11" s="925"/>
      <c r="C11" s="925"/>
      <c r="D11" s="926"/>
      <c r="E11" s="927"/>
      <c r="F11" s="925"/>
      <c r="G11" s="925"/>
      <c r="H11" s="925"/>
      <c r="I11" s="925"/>
      <c r="J11" s="925"/>
      <c r="K11" s="925"/>
      <c r="L11" s="928"/>
      <c r="M11" s="925"/>
      <c r="N11" s="925"/>
      <c r="O11" s="925"/>
      <c r="P11" s="925"/>
      <c r="Q11" s="925"/>
      <c r="R11" s="925"/>
      <c r="S11" s="925"/>
      <c r="T11" s="925"/>
      <c r="U11" s="925"/>
      <c r="V11" s="925"/>
    </row>
    <row r="12" spans="1:22" x14ac:dyDescent="0.25">
      <c r="A12" s="897" t="s">
        <v>412</v>
      </c>
      <c r="G12" s="879"/>
    </row>
  </sheetData>
  <mergeCells count="8">
    <mergeCell ref="F2:V2"/>
    <mergeCell ref="F3:L3"/>
    <mergeCell ref="M3:V3"/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"/>
  <sheetViews>
    <sheetView topLeftCell="A4" workbookViewId="0">
      <selection activeCell="C6" sqref="C6:H6"/>
    </sheetView>
  </sheetViews>
  <sheetFormatPr defaultColWidth="9.140625" defaultRowHeight="15" x14ac:dyDescent="0.25"/>
  <cols>
    <col min="1" max="1" width="4.140625" style="20" customWidth="1"/>
    <col min="2" max="2" width="26.28515625" style="13" customWidth="1"/>
    <col min="3" max="3" width="13.140625" style="20" customWidth="1"/>
    <col min="4" max="4" width="14.85546875" style="20" customWidth="1"/>
    <col min="5" max="5" width="14.5703125" style="13" customWidth="1"/>
    <col min="6" max="6" width="13.140625" style="20" customWidth="1"/>
    <col min="7" max="7" width="14.85546875" style="20" customWidth="1"/>
    <col min="8" max="8" width="14.5703125" style="20" customWidth="1"/>
    <col min="9" max="9" width="6.5703125" style="13" customWidth="1"/>
    <col min="10" max="16384" width="9.140625" style="13"/>
  </cols>
  <sheetData>
    <row r="1" spans="1:8" ht="15.75" x14ac:dyDescent="0.25">
      <c r="A1" s="102" t="s">
        <v>158</v>
      </c>
      <c r="B1" s="66" t="s">
        <v>106</v>
      </c>
    </row>
    <row r="2" spans="1:8" ht="16.5" thickBot="1" x14ac:dyDescent="0.3">
      <c r="A2" s="102"/>
      <c r="B2" s="66"/>
      <c r="C2" s="234"/>
      <c r="D2" s="234"/>
      <c r="E2" s="234"/>
    </row>
    <row r="3" spans="1:8" s="18" customFormat="1" ht="16.5" thickBot="1" x14ac:dyDescent="0.3">
      <c r="A3" s="1028" t="s">
        <v>16</v>
      </c>
      <c r="B3" s="1026" t="s">
        <v>17</v>
      </c>
      <c r="C3" s="1020" t="s">
        <v>83</v>
      </c>
      <c r="D3" s="1021"/>
      <c r="E3" s="1022"/>
      <c r="F3" s="1023" t="s">
        <v>84</v>
      </c>
      <c r="G3" s="1024"/>
      <c r="H3" s="1025"/>
    </row>
    <row r="4" spans="1:8" ht="90.75" thickBot="1" x14ac:dyDescent="0.3">
      <c r="A4" s="1029"/>
      <c r="B4" s="1027"/>
      <c r="C4" s="248" t="s">
        <v>104</v>
      </c>
      <c r="D4" s="237" t="s">
        <v>102</v>
      </c>
      <c r="E4" s="240" t="s">
        <v>117</v>
      </c>
      <c r="F4" s="248" t="s">
        <v>105</v>
      </c>
      <c r="G4" s="237" t="s">
        <v>103</v>
      </c>
      <c r="H4" s="240" t="s">
        <v>118</v>
      </c>
    </row>
    <row r="5" spans="1:8" ht="15.75" thickBot="1" x14ac:dyDescent="0.3">
      <c r="A5" s="14">
        <v>1</v>
      </c>
      <c r="B5" s="242">
        <v>2</v>
      </c>
      <c r="C5" s="249">
        <v>3</v>
      </c>
      <c r="D5" s="15">
        <v>4</v>
      </c>
      <c r="E5" s="16">
        <v>5</v>
      </c>
      <c r="F5" s="249">
        <v>6</v>
      </c>
      <c r="G5" s="15">
        <v>7</v>
      </c>
      <c r="H5" s="16">
        <v>8</v>
      </c>
    </row>
    <row r="6" spans="1:8" x14ac:dyDescent="0.25">
      <c r="A6" s="147">
        <v>15</v>
      </c>
      <c r="B6" s="243" t="s">
        <v>18</v>
      </c>
      <c r="C6" s="250">
        <v>445</v>
      </c>
      <c r="D6" s="19">
        <v>42</v>
      </c>
      <c r="E6" s="247">
        <v>9.4382022471910118E-2</v>
      </c>
      <c r="F6" s="250">
        <v>194</v>
      </c>
      <c r="G6" s="19">
        <v>29</v>
      </c>
      <c r="H6" s="241">
        <v>0.14948453608247422</v>
      </c>
    </row>
    <row r="7" spans="1:8" s="18" customFormat="1" x14ac:dyDescent="0.25">
      <c r="A7" s="70"/>
      <c r="B7" s="150" t="s">
        <v>43</v>
      </c>
      <c r="C7" s="251">
        <f t="shared" ref="C7:H7" si="0">C6</f>
        <v>445</v>
      </c>
      <c r="D7" s="70">
        <f t="shared" si="0"/>
        <v>42</v>
      </c>
      <c r="E7" s="239">
        <f t="shared" si="0"/>
        <v>9.4382022471910118E-2</v>
      </c>
      <c r="F7" s="251">
        <f t="shared" si="0"/>
        <v>194</v>
      </c>
      <c r="G7" s="70">
        <f t="shared" si="0"/>
        <v>29</v>
      </c>
      <c r="H7" s="239">
        <f t="shared" si="0"/>
        <v>0.14948453608247422</v>
      </c>
    </row>
  </sheetData>
  <autoFilter ref="A5:H7"/>
  <mergeCells count="4">
    <mergeCell ref="C3:E3"/>
    <mergeCell ref="F3:H3"/>
    <mergeCell ref="B3:B4"/>
    <mergeCell ref="A3:A4"/>
  </mergeCells>
  <pageMargins left="0.6692913385826772" right="0.19685039370078741" top="0.31496062992125984" bottom="0.27559055118110237" header="0.11811023622047245" footer="0.11811023622047245"/>
  <pageSetup paperSize="9" scale="77" fitToWidth="0" orientation="portrait" r:id="rId1"/>
  <headerFooter>
    <oddFooter>&amp;CСтр. &amp;P из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topLeftCell="A2"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290</v>
      </c>
      <c r="B1" s="21" t="s">
        <v>166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6" t="s">
        <v>8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51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175</v>
      </c>
      <c r="D7" s="522">
        <v>61.35</v>
      </c>
      <c r="E7" s="496">
        <v>2</v>
      </c>
      <c r="F7" s="497">
        <v>26</v>
      </c>
      <c r="G7" s="493">
        <v>146</v>
      </c>
      <c r="H7" s="522">
        <v>62.041095890410958</v>
      </c>
      <c r="I7" s="496">
        <v>4</v>
      </c>
      <c r="J7" s="498">
        <v>15</v>
      </c>
      <c r="K7" s="482">
        <v>74</v>
      </c>
      <c r="L7" s="516">
        <v>2</v>
      </c>
      <c r="M7" s="513">
        <v>14</v>
      </c>
      <c r="N7" s="483">
        <v>65.040540540540547</v>
      </c>
      <c r="O7" s="510">
        <f t="shared" ref="O7" si="0">L7/K7</f>
        <v>2.7027027027027029E-2</v>
      </c>
      <c r="P7" s="499">
        <f t="shared" ref="P7" si="1">M7/K7</f>
        <v>0.1891891891891892</v>
      </c>
      <c r="Q7" s="500">
        <f t="shared" ref="Q7" si="2">N7-H7</f>
        <v>2.9994446501295897</v>
      </c>
    </row>
    <row r="8" spans="1:17" s="502" customFormat="1" x14ac:dyDescent="0.25">
      <c r="A8" s="1030" t="s">
        <v>43</v>
      </c>
      <c r="B8" s="1030"/>
      <c r="C8" s="501">
        <f>C7</f>
        <v>175</v>
      </c>
      <c r="D8" s="501">
        <f t="shared" ref="D8:K8" si="3">D7</f>
        <v>61.35</v>
      </c>
      <c r="E8" s="501">
        <f t="shared" si="3"/>
        <v>2</v>
      </c>
      <c r="F8" s="501">
        <f t="shared" si="3"/>
        <v>26</v>
      </c>
      <c r="G8" s="501">
        <f t="shared" si="3"/>
        <v>146</v>
      </c>
      <c r="H8" s="501">
        <f t="shared" si="3"/>
        <v>62.041095890410958</v>
      </c>
      <c r="I8" s="501">
        <f t="shared" si="3"/>
        <v>4</v>
      </c>
      <c r="J8" s="501">
        <f t="shared" si="3"/>
        <v>15</v>
      </c>
      <c r="K8" s="501">
        <f t="shared" si="3"/>
        <v>74</v>
      </c>
      <c r="L8" s="517">
        <f>L7</f>
        <v>2</v>
      </c>
      <c r="M8" s="514">
        <f>M7</f>
        <v>14</v>
      </c>
      <c r="N8" s="523">
        <f>N7</f>
        <v>65.040540540540547</v>
      </c>
      <c r="O8" s="511">
        <f>O7</f>
        <v>2.7027027027027029E-2</v>
      </c>
      <c r="P8" s="515">
        <f>P7</f>
        <v>0.1891891891891892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2" fitToHeight="0" orientation="portrait" r:id="rId1"/>
  <headerFooter>
    <oddFooter>&amp;LРезультаты ЕГЭ-2020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topLeftCell="A2"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5" width="7.7109375" style="484" customWidth="1"/>
    <col min="16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291</v>
      </c>
      <c r="B1" s="21" t="s">
        <v>174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41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40.5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9">
        <v>16</v>
      </c>
      <c r="O6" s="51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37</v>
      </c>
      <c r="D7" s="522">
        <v>38.22</v>
      </c>
      <c r="E7" s="496">
        <v>5</v>
      </c>
      <c r="F7" s="497">
        <v>0</v>
      </c>
      <c r="G7" s="493">
        <v>32</v>
      </c>
      <c r="H7" s="522">
        <v>44.5</v>
      </c>
      <c r="I7" s="496">
        <v>0</v>
      </c>
      <c r="J7" s="498">
        <v>0</v>
      </c>
      <c r="K7" s="482">
        <v>11</v>
      </c>
      <c r="L7" s="516">
        <v>1</v>
      </c>
      <c r="M7" s="513">
        <v>1</v>
      </c>
      <c r="N7" s="483">
        <v>46.272727272727273</v>
      </c>
      <c r="O7" s="510">
        <f t="shared" ref="O7" si="0">L7/K7</f>
        <v>9.0909090909090912E-2</v>
      </c>
      <c r="P7" s="499">
        <f t="shared" ref="P7" si="1">M7/K7</f>
        <v>9.0909090909090912E-2</v>
      </c>
      <c r="Q7" s="500">
        <f t="shared" ref="Q7" si="2">N7-H7</f>
        <v>1.7727272727272734</v>
      </c>
    </row>
    <row r="8" spans="1:17" s="502" customFormat="1" x14ac:dyDescent="0.25">
      <c r="A8" s="1030" t="s">
        <v>43</v>
      </c>
      <c r="B8" s="1030"/>
      <c r="C8" s="501">
        <f>C7</f>
        <v>37</v>
      </c>
      <c r="D8" s="501">
        <f t="shared" ref="D8:N8" si="3">D7</f>
        <v>38.22</v>
      </c>
      <c r="E8" s="501">
        <f t="shared" si="3"/>
        <v>5</v>
      </c>
      <c r="F8" s="501">
        <f t="shared" si="3"/>
        <v>0</v>
      </c>
      <c r="G8" s="501">
        <f t="shared" si="3"/>
        <v>32</v>
      </c>
      <c r="H8" s="501">
        <f t="shared" si="3"/>
        <v>44.5</v>
      </c>
      <c r="I8" s="501">
        <f t="shared" si="3"/>
        <v>0</v>
      </c>
      <c r="J8" s="501">
        <f t="shared" si="3"/>
        <v>0</v>
      </c>
      <c r="K8" s="501">
        <f t="shared" si="3"/>
        <v>11</v>
      </c>
      <c r="L8" s="517">
        <f t="shared" si="3"/>
        <v>1</v>
      </c>
      <c r="M8" s="514">
        <f t="shared" si="3"/>
        <v>1</v>
      </c>
      <c r="N8" s="501">
        <f t="shared" si="3"/>
        <v>46.272727272727273</v>
      </c>
      <c r="O8" s="511">
        <f>O7</f>
        <v>9.0909090909090912E-2</v>
      </c>
      <c r="P8" s="515">
        <f>P7</f>
        <v>9.0909090909090912E-2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1" fitToHeight="0" orientation="portrait" r:id="rId1"/>
  <headerFooter>
    <oddFooter>&amp;LРезультаты ЕГЭ-2020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topLeftCell="A2"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7.7109375" style="484" bestFit="1" customWidth="1"/>
    <col min="17" max="17" width="9.140625" style="484"/>
    <col min="18" max="16384" width="9.140625" style="485"/>
  </cols>
  <sheetData>
    <row r="1" spans="1:17" ht="15.75" x14ac:dyDescent="0.25">
      <c r="A1" s="55" t="s">
        <v>292</v>
      </c>
      <c r="B1" s="21" t="s">
        <v>175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5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9.75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5</v>
      </c>
      <c r="D7" s="522">
        <v>54.6</v>
      </c>
      <c r="E7" s="496">
        <v>0</v>
      </c>
      <c r="F7" s="497">
        <v>0</v>
      </c>
      <c r="G7" s="493">
        <v>2</v>
      </c>
      <c r="H7" s="522">
        <v>53.5</v>
      </c>
      <c r="I7" s="496">
        <v>0</v>
      </c>
      <c r="J7" s="498">
        <v>0</v>
      </c>
      <c r="K7" s="482">
        <v>3</v>
      </c>
      <c r="L7" s="516">
        <v>0</v>
      </c>
      <c r="M7" s="513">
        <v>0</v>
      </c>
      <c r="N7" s="483">
        <v>52.333333333333336</v>
      </c>
      <c r="O7" s="510">
        <f t="shared" ref="O7" si="0">L7/K7</f>
        <v>0</v>
      </c>
      <c r="P7" s="499">
        <f t="shared" ref="P7" si="1">M7/K7</f>
        <v>0</v>
      </c>
      <c r="Q7" s="500" t="s">
        <v>9</v>
      </c>
    </row>
    <row r="8" spans="1:17" s="502" customFormat="1" x14ac:dyDescent="0.25">
      <c r="A8" s="1030" t="s">
        <v>43</v>
      </c>
      <c r="B8" s="1030"/>
      <c r="C8" s="501">
        <f>C7</f>
        <v>5</v>
      </c>
      <c r="D8" s="501">
        <f t="shared" ref="D8:N8" si="2">D7</f>
        <v>54.6</v>
      </c>
      <c r="E8" s="501">
        <f t="shared" si="2"/>
        <v>0</v>
      </c>
      <c r="F8" s="501">
        <f t="shared" si="2"/>
        <v>0</v>
      </c>
      <c r="G8" s="501">
        <f t="shared" si="2"/>
        <v>2</v>
      </c>
      <c r="H8" s="501">
        <f t="shared" si="2"/>
        <v>53.5</v>
      </c>
      <c r="I8" s="501">
        <f t="shared" si="2"/>
        <v>0</v>
      </c>
      <c r="J8" s="501">
        <f t="shared" si="2"/>
        <v>0</v>
      </c>
      <c r="K8" s="501">
        <f t="shared" si="2"/>
        <v>3</v>
      </c>
      <c r="L8" s="501">
        <f t="shared" si="2"/>
        <v>0</v>
      </c>
      <c r="M8" s="501">
        <f t="shared" si="2"/>
        <v>0</v>
      </c>
      <c r="N8" s="501">
        <f t="shared" si="2"/>
        <v>52.333333333333336</v>
      </c>
      <c r="O8" s="511">
        <f t="shared" ref="O8" si="3">L8/K8</f>
        <v>0</v>
      </c>
      <c r="P8" s="515">
        <f t="shared" ref="P8" si="4">M8/K8</f>
        <v>0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1" fitToHeight="0" orientation="portrait" r:id="rId1"/>
  <headerFooter>
    <oddFooter>&amp;LРезультаты ЕГЭ-2020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topLeftCell="A2"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7.7109375" style="484" bestFit="1" customWidth="1"/>
    <col min="17" max="17" width="9.140625" style="484"/>
    <col min="18" max="16384" width="9.140625" style="485"/>
  </cols>
  <sheetData>
    <row r="1" spans="1:17" ht="15.75" x14ac:dyDescent="0.25">
      <c r="A1" s="55" t="s">
        <v>293</v>
      </c>
      <c r="B1" s="21" t="s">
        <v>176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90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42.75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5</v>
      </c>
      <c r="D7" s="522">
        <v>46.4</v>
      </c>
      <c r="E7" s="496">
        <v>2</v>
      </c>
      <c r="F7" s="497">
        <v>1</v>
      </c>
      <c r="G7" s="493">
        <v>5</v>
      </c>
      <c r="H7" s="522">
        <v>40.4</v>
      </c>
      <c r="I7" s="496">
        <v>1</v>
      </c>
      <c r="J7" s="498">
        <v>0</v>
      </c>
      <c r="K7" s="482">
        <v>4</v>
      </c>
      <c r="L7" s="516">
        <v>0</v>
      </c>
      <c r="M7" s="513">
        <v>1</v>
      </c>
      <c r="N7" s="483">
        <v>58.25</v>
      </c>
      <c r="O7" s="510">
        <f t="shared" ref="O7" si="0">L7/K7</f>
        <v>0</v>
      </c>
      <c r="P7" s="499">
        <f t="shared" ref="P7" si="1">M7/K7</f>
        <v>0.25</v>
      </c>
      <c r="Q7" s="500" t="s">
        <v>9</v>
      </c>
    </row>
    <row r="8" spans="1:17" s="502" customFormat="1" x14ac:dyDescent="0.25">
      <c r="A8" s="1030" t="s">
        <v>43</v>
      </c>
      <c r="B8" s="1030"/>
      <c r="C8" s="501">
        <f>C7</f>
        <v>5</v>
      </c>
      <c r="D8" s="501">
        <f t="shared" ref="D8:N8" si="2">D7</f>
        <v>46.4</v>
      </c>
      <c r="E8" s="501">
        <f t="shared" si="2"/>
        <v>2</v>
      </c>
      <c r="F8" s="501">
        <f t="shared" si="2"/>
        <v>1</v>
      </c>
      <c r="G8" s="501">
        <f t="shared" si="2"/>
        <v>5</v>
      </c>
      <c r="H8" s="501">
        <f t="shared" si="2"/>
        <v>40.4</v>
      </c>
      <c r="I8" s="501">
        <f t="shared" si="2"/>
        <v>1</v>
      </c>
      <c r="J8" s="501">
        <f t="shared" si="2"/>
        <v>0</v>
      </c>
      <c r="K8" s="501">
        <f t="shared" si="2"/>
        <v>4</v>
      </c>
      <c r="L8" s="501">
        <f t="shared" si="2"/>
        <v>0</v>
      </c>
      <c r="M8" s="501">
        <f t="shared" si="2"/>
        <v>1</v>
      </c>
      <c r="N8" s="501">
        <f t="shared" si="2"/>
        <v>58.25</v>
      </c>
      <c r="O8" s="511">
        <f t="shared" ref="O8" si="3">L8/K8</f>
        <v>0</v>
      </c>
      <c r="P8" s="515">
        <f t="shared" ref="P8" si="4">M8/K8</f>
        <v>0.25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1" fitToHeight="0" orientation="portrait" r:id="rId1"/>
  <headerFooter>
    <oddFooter>&amp;LРезультаты ЕГЭ-2020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9"/>
  <sheetViews>
    <sheetView topLeftCell="A2" workbookViewId="0">
      <selection activeCell="A8" sqref="A8:XFD34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5" width="7.7109375" style="484" bestFit="1" customWidth="1"/>
    <col min="16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294</v>
      </c>
      <c r="B1" s="21" t="s">
        <v>177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13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9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12</v>
      </c>
      <c r="D7" s="522">
        <v>41.92</v>
      </c>
      <c r="E7" s="496">
        <v>3</v>
      </c>
      <c r="F7" s="497">
        <v>0</v>
      </c>
      <c r="G7" s="493">
        <v>7</v>
      </c>
      <c r="H7" s="522">
        <v>36.571428571428569</v>
      </c>
      <c r="I7" s="496">
        <v>3</v>
      </c>
      <c r="J7" s="498">
        <v>0</v>
      </c>
      <c r="K7" s="482">
        <v>2</v>
      </c>
      <c r="L7" s="516">
        <v>0</v>
      </c>
      <c r="M7" s="513">
        <v>0</v>
      </c>
      <c r="N7" s="483">
        <v>43</v>
      </c>
      <c r="O7" s="510">
        <f t="shared" ref="O7" si="0">L7/K7</f>
        <v>0</v>
      </c>
      <c r="P7" s="499">
        <f t="shared" ref="P7" si="1">M7/K7</f>
        <v>0</v>
      </c>
      <c r="Q7" s="500" t="s">
        <v>9</v>
      </c>
    </row>
    <row r="8" spans="1:17" x14ac:dyDescent="0.25">
      <c r="A8" s="493">
        <v>43</v>
      </c>
      <c r="B8" s="494" t="s">
        <v>88</v>
      </c>
      <c r="C8" s="495">
        <v>10</v>
      </c>
      <c r="D8" s="522">
        <v>36.6</v>
      </c>
      <c r="E8" s="496">
        <v>4</v>
      </c>
      <c r="F8" s="497">
        <v>0</v>
      </c>
      <c r="G8" s="493">
        <v>15</v>
      </c>
      <c r="H8" s="522">
        <v>39.799999999999997</v>
      </c>
      <c r="I8" s="496">
        <v>3</v>
      </c>
      <c r="J8" s="498">
        <v>0</v>
      </c>
      <c r="K8" s="482">
        <v>15</v>
      </c>
      <c r="L8" s="516">
        <v>4</v>
      </c>
      <c r="M8" s="513">
        <v>0</v>
      </c>
      <c r="N8" s="483">
        <v>38.666666666666664</v>
      </c>
      <c r="O8" s="510">
        <f t="shared" ref="O8:O9" si="2">L8/K8</f>
        <v>0.26666666666666666</v>
      </c>
      <c r="P8" s="499">
        <f t="shared" ref="P8:P9" si="3">M8/K8</f>
        <v>0</v>
      </c>
      <c r="Q8" s="577">
        <f t="shared" ref="Q8" si="4">N8-H8</f>
        <v>-1.1333333333333329</v>
      </c>
    </row>
    <row r="9" spans="1:17" s="502" customFormat="1" x14ac:dyDescent="0.25">
      <c r="A9" s="1030" t="s">
        <v>43</v>
      </c>
      <c r="B9" s="1030"/>
      <c r="C9" s="501">
        <f>C7</f>
        <v>12</v>
      </c>
      <c r="D9" s="501">
        <f t="shared" ref="D9:N9" si="5">D7</f>
        <v>41.92</v>
      </c>
      <c r="E9" s="501">
        <f t="shared" si="5"/>
        <v>3</v>
      </c>
      <c r="F9" s="501">
        <f t="shared" si="5"/>
        <v>0</v>
      </c>
      <c r="G9" s="501">
        <f t="shared" si="5"/>
        <v>7</v>
      </c>
      <c r="H9" s="501">
        <f t="shared" si="5"/>
        <v>36.571428571428569</v>
      </c>
      <c r="I9" s="501">
        <f t="shared" si="5"/>
        <v>3</v>
      </c>
      <c r="J9" s="501">
        <f t="shared" si="5"/>
        <v>0</v>
      </c>
      <c r="K9" s="501">
        <f t="shared" si="5"/>
        <v>2</v>
      </c>
      <c r="L9" s="501">
        <f t="shared" si="5"/>
        <v>0</v>
      </c>
      <c r="M9" s="501">
        <f t="shared" si="5"/>
        <v>0</v>
      </c>
      <c r="N9" s="501">
        <f t="shared" si="5"/>
        <v>43</v>
      </c>
      <c r="O9" s="511">
        <f t="shared" si="2"/>
        <v>0</v>
      </c>
      <c r="P9" s="515">
        <f t="shared" si="3"/>
        <v>0</v>
      </c>
      <c r="Q9" s="501"/>
    </row>
  </sheetData>
  <autoFilter ref="A6:Q9"/>
  <mergeCells count="4">
    <mergeCell ref="A9:B9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1" fitToHeight="0" orientation="portrait" r:id="rId1"/>
  <headerFooter>
    <oddFooter>&amp;LРезультаты ЕГЭ-2020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topLeftCell="A2"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295</v>
      </c>
      <c r="B1" s="21" t="s">
        <v>178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6" t="s">
        <v>7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9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21</v>
      </c>
      <c r="D7" s="522">
        <v>47.43</v>
      </c>
      <c r="E7" s="496">
        <v>5</v>
      </c>
      <c r="F7" s="497">
        <v>0</v>
      </c>
      <c r="G7" s="493">
        <v>13</v>
      </c>
      <c r="H7" s="522">
        <v>51.230769230769234</v>
      </c>
      <c r="I7" s="496">
        <v>4</v>
      </c>
      <c r="J7" s="498">
        <v>2</v>
      </c>
      <c r="K7" s="482">
        <v>15</v>
      </c>
      <c r="L7" s="516">
        <v>3</v>
      </c>
      <c r="M7" s="513">
        <v>0</v>
      </c>
      <c r="N7" s="483">
        <v>46.93333333333333</v>
      </c>
      <c r="O7" s="510">
        <f t="shared" ref="O7" si="0">L7/K7</f>
        <v>0.2</v>
      </c>
      <c r="P7" s="499">
        <f t="shared" ref="P7" si="1">M7/K7</f>
        <v>0</v>
      </c>
      <c r="Q7" s="577">
        <f t="shared" ref="Q7" si="2">N7-H7</f>
        <v>-4.2974358974359035</v>
      </c>
    </row>
    <row r="8" spans="1:17" s="502" customFormat="1" x14ac:dyDescent="0.25">
      <c r="A8" s="1030" t="s">
        <v>43</v>
      </c>
      <c r="B8" s="1030"/>
      <c r="C8" s="501">
        <f>$C7</f>
        <v>21</v>
      </c>
      <c r="D8" s="501">
        <f t="shared" ref="D8:P8" si="3">D7</f>
        <v>47.43</v>
      </c>
      <c r="E8" s="501">
        <f t="shared" si="3"/>
        <v>5</v>
      </c>
      <c r="F8" s="501">
        <f t="shared" si="3"/>
        <v>0</v>
      </c>
      <c r="G8" s="501">
        <f t="shared" si="3"/>
        <v>13</v>
      </c>
      <c r="H8" s="501">
        <f t="shared" si="3"/>
        <v>51.230769230769234</v>
      </c>
      <c r="I8" s="501">
        <f t="shared" si="3"/>
        <v>4</v>
      </c>
      <c r="J8" s="501">
        <f t="shared" si="3"/>
        <v>2</v>
      </c>
      <c r="K8" s="501">
        <f t="shared" si="3"/>
        <v>15</v>
      </c>
      <c r="L8" s="501">
        <f t="shared" si="3"/>
        <v>3</v>
      </c>
      <c r="M8" s="501">
        <f t="shared" si="3"/>
        <v>0</v>
      </c>
      <c r="N8" s="501">
        <f t="shared" si="3"/>
        <v>46.93333333333333</v>
      </c>
      <c r="O8" s="501">
        <f t="shared" si="3"/>
        <v>0.2</v>
      </c>
      <c r="P8" s="501">
        <f t="shared" si="3"/>
        <v>0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2" fitToHeight="0" orientation="portrait" r:id="rId1"/>
  <headerFooter>
    <oddFooter>&amp;LРезультаты ЕГЭ-2020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5"/>
  <sheetViews>
    <sheetView zoomScale="80" zoomScaleNormal="80" workbookViewId="0">
      <selection activeCell="A2" sqref="A2"/>
    </sheetView>
  </sheetViews>
  <sheetFormatPr defaultRowHeight="15.75" x14ac:dyDescent="0.25"/>
  <cols>
    <col min="1" max="1" width="5.85546875" style="397" customWidth="1"/>
    <col min="2" max="2" width="25.28515625" style="398" customWidth="1"/>
    <col min="3" max="3" width="13.28515625" style="398" customWidth="1"/>
    <col min="4" max="4" width="15.140625" style="397" customWidth="1"/>
    <col min="5" max="5" width="15.7109375" style="398" customWidth="1"/>
    <col min="6" max="6" width="20.28515625" style="398" customWidth="1"/>
    <col min="7" max="7" width="15" style="398" customWidth="1"/>
    <col min="8" max="8" width="11.85546875" style="398" customWidth="1"/>
    <col min="9" max="16384" width="9.140625" style="398"/>
  </cols>
  <sheetData>
    <row r="1" spans="1:8" s="212" customFormat="1" ht="18.75" x14ac:dyDescent="0.3">
      <c r="A1" s="360" t="s">
        <v>306</v>
      </c>
      <c r="B1" s="396" t="s">
        <v>192</v>
      </c>
      <c r="D1" s="211"/>
    </row>
    <row r="2" spans="1:8" ht="16.5" thickBot="1" x14ac:dyDescent="0.3"/>
    <row r="3" spans="1:8" s="21" customFormat="1" ht="15.75" customHeight="1" x14ac:dyDescent="0.25">
      <c r="A3" s="943" t="s">
        <v>64</v>
      </c>
      <c r="B3" s="935" t="s">
        <v>1</v>
      </c>
      <c r="C3" s="941" t="s">
        <v>12</v>
      </c>
      <c r="D3" s="935" t="s">
        <v>73</v>
      </c>
      <c r="E3" s="935"/>
      <c r="F3" s="935"/>
      <c r="G3" s="935"/>
      <c r="H3" s="936"/>
    </row>
    <row r="4" spans="1:8" s="21" customFormat="1" ht="95.25" customHeight="1" thickBot="1" x14ac:dyDescent="0.3">
      <c r="A4" s="944"/>
      <c r="B4" s="945"/>
      <c r="C4" s="942"/>
      <c r="D4" s="399" t="s">
        <v>66</v>
      </c>
      <c r="E4" s="400" t="s">
        <v>67</v>
      </c>
      <c r="F4" s="400" t="s">
        <v>68</v>
      </c>
      <c r="G4" s="400" t="s">
        <v>65</v>
      </c>
      <c r="H4" s="401" t="s">
        <v>99</v>
      </c>
    </row>
    <row r="5" spans="1:8" s="21" customFormat="1" ht="16.5" thickBot="1" x14ac:dyDescent="0.3">
      <c r="A5" s="402">
        <v>1</v>
      </c>
      <c r="B5" s="403">
        <v>2</v>
      </c>
      <c r="C5" s="404">
        <v>3</v>
      </c>
      <c r="D5" s="404">
        <v>4</v>
      </c>
      <c r="E5" s="403">
        <v>5</v>
      </c>
      <c r="F5" s="404">
        <v>6</v>
      </c>
      <c r="G5" s="403">
        <v>7</v>
      </c>
      <c r="H5" s="405">
        <v>8</v>
      </c>
    </row>
    <row r="6" spans="1:8" x14ac:dyDescent="0.25">
      <c r="A6" s="406">
        <v>1</v>
      </c>
      <c r="B6" s="407" t="s">
        <v>8</v>
      </c>
      <c r="C6" s="408">
        <v>9062</v>
      </c>
      <c r="D6" s="409">
        <v>8529</v>
      </c>
      <c r="E6" s="410">
        <v>18</v>
      </c>
      <c r="F6" s="410">
        <v>0</v>
      </c>
      <c r="G6" s="410">
        <v>470</v>
      </c>
      <c r="H6" s="411">
        <v>45</v>
      </c>
    </row>
    <row r="7" spans="1:8" x14ac:dyDescent="0.25">
      <c r="A7" s="412">
        <v>2</v>
      </c>
      <c r="B7" s="413" t="s">
        <v>70</v>
      </c>
      <c r="C7" s="414">
        <v>2705</v>
      </c>
      <c r="D7" s="415">
        <v>2356</v>
      </c>
      <c r="E7" s="416">
        <v>6</v>
      </c>
      <c r="F7" s="416">
        <v>0</v>
      </c>
      <c r="G7" s="416">
        <v>325</v>
      </c>
      <c r="H7" s="417">
        <v>18</v>
      </c>
    </row>
    <row r="8" spans="1:8" x14ac:dyDescent="0.25">
      <c r="A8" s="412">
        <v>3</v>
      </c>
      <c r="B8" s="413" t="s">
        <v>5</v>
      </c>
      <c r="C8" s="414">
        <v>296</v>
      </c>
      <c r="D8" s="415">
        <v>261</v>
      </c>
      <c r="E8" s="416">
        <v>1</v>
      </c>
      <c r="F8" s="416">
        <v>0</v>
      </c>
      <c r="G8" s="416">
        <v>32</v>
      </c>
      <c r="H8" s="417">
        <v>2</v>
      </c>
    </row>
    <row r="9" spans="1:8" x14ac:dyDescent="0.25">
      <c r="A9" s="412">
        <v>4</v>
      </c>
      <c r="B9" s="413" t="s">
        <v>90</v>
      </c>
      <c r="C9" s="414">
        <v>513</v>
      </c>
      <c r="D9" s="415">
        <v>443</v>
      </c>
      <c r="E9" s="416">
        <v>0</v>
      </c>
      <c r="F9" s="416">
        <v>0</v>
      </c>
      <c r="G9" s="416">
        <v>68</v>
      </c>
      <c r="H9" s="417">
        <v>2</v>
      </c>
    </row>
    <row r="10" spans="1:8" x14ac:dyDescent="0.25">
      <c r="A10" s="412">
        <v>5</v>
      </c>
      <c r="B10" s="413" t="s">
        <v>13</v>
      </c>
      <c r="C10" s="414">
        <v>1047</v>
      </c>
      <c r="D10" s="415">
        <v>877</v>
      </c>
      <c r="E10" s="416">
        <v>1</v>
      </c>
      <c r="F10" s="416">
        <v>0</v>
      </c>
      <c r="G10" s="416">
        <v>166</v>
      </c>
      <c r="H10" s="417">
        <v>3</v>
      </c>
    </row>
    <row r="11" spans="1:8" x14ac:dyDescent="0.25">
      <c r="A11" s="412">
        <v>6</v>
      </c>
      <c r="B11" s="413" t="s">
        <v>7</v>
      </c>
      <c r="C11" s="414">
        <v>3564</v>
      </c>
      <c r="D11" s="415">
        <v>3049</v>
      </c>
      <c r="E11" s="416">
        <v>6</v>
      </c>
      <c r="F11" s="416">
        <v>0</v>
      </c>
      <c r="G11" s="416">
        <v>491</v>
      </c>
      <c r="H11" s="417">
        <v>18</v>
      </c>
    </row>
    <row r="12" spans="1:8" x14ac:dyDescent="0.25">
      <c r="A12" s="412">
        <v>7</v>
      </c>
      <c r="B12" s="413" t="s">
        <v>11</v>
      </c>
      <c r="C12" s="414">
        <v>3884</v>
      </c>
      <c r="D12" s="415">
        <v>3348</v>
      </c>
      <c r="E12" s="416">
        <v>8</v>
      </c>
      <c r="F12" s="416">
        <v>0</v>
      </c>
      <c r="G12" s="416">
        <v>507</v>
      </c>
      <c r="H12" s="417">
        <v>21</v>
      </c>
    </row>
    <row r="13" spans="1:8" x14ac:dyDescent="0.25">
      <c r="A13" s="412">
        <v>8</v>
      </c>
      <c r="B13" s="413" t="s">
        <v>10</v>
      </c>
      <c r="C13" s="414">
        <v>4370</v>
      </c>
      <c r="D13" s="415">
        <v>3870</v>
      </c>
      <c r="E13" s="416">
        <v>5</v>
      </c>
      <c r="F13" s="416">
        <v>0</v>
      </c>
      <c r="G13" s="416">
        <v>486</v>
      </c>
      <c r="H13" s="417">
        <v>9</v>
      </c>
    </row>
    <row r="14" spans="1:8" x14ac:dyDescent="0.25">
      <c r="A14" s="412">
        <v>9</v>
      </c>
      <c r="B14" s="413" t="s">
        <v>6</v>
      </c>
      <c r="C14" s="414">
        <v>2278</v>
      </c>
      <c r="D14" s="415">
        <v>2064</v>
      </c>
      <c r="E14" s="416">
        <v>2</v>
      </c>
      <c r="F14" s="416">
        <v>0</v>
      </c>
      <c r="G14" s="416">
        <v>206</v>
      </c>
      <c r="H14" s="417">
        <v>6</v>
      </c>
    </row>
    <row r="15" spans="1:8" x14ac:dyDescent="0.25">
      <c r="A15" s="412">
        <v>10</v>
      </c>
      <c r="B15" s="413" t="s">
        <v>4</v>
      </c>
      <c r="C15" s="414">
        <v>66</v>
      </c>
      <c r="D15" s="415">
        <v>63</v>
      </c>
      <c r="E15" s="416">
        <v>0</v>
      </c>
      <c r="F15" s="416">
        <v>0</v>
      </c>
      <c r="G15" s="416">
        <v>3</v>
      </c>
      <c r="H15" s="417">
        <v>0</v>
      </c>
    </row>
    <row r="16" spans="1:8" x14ac:dyDescent="0.25">
      <c r="A16" s="412">
        <v>11</v>
      </c>
      <c r="B16" s="413" t="s">
        <v>15</v>
      </c>
      <c r="C16" s="414">
        <v>520</v>
      </c>
      <c r="D16" s="415">
        <v>470</v>
      </c>
      <c r="E16" s="416">
        <v>0</v>
      </c>
      <c r="F16" s="416">
        <v>0</v>
      </c>
      <c r="G16" s="416">
        <v>49</v>
      </c>
      <c r="H16" s="417">
        <v>1</v>
      </c>
    </row>
    <row r="17" spans="1:8" x14ac:dyDescent="0.25">
      <c r="A17" s="412">
        <v>12</v>
      </c>
      <c r="B17" s="413" t="s">
        <v>71</v>
      </c>
      <c r="C17" s="414">
        <v>1</v>
      </c>
      <c r="D17" s="415">
        <v>1</v>
      </c>
      <c r="E17" s="416">
        <v>0</v>
      </c>
      <c r="F17" s="416">
        <v>0</v>
      </c>
      <c r="G17" s="416">
        <v>0</v>
      </c>
      <c r="H17" s="417">
        <v>0</v>
      </c>
    </row>
    <row r="18" spans="1:8" x14ac:dyDescent="0.25">
      <c r="A18" s="412">
        <v>13</v>
      </c>
      <c r="B18" s="413" t="s">
        <v>57</v>
      </c>
      <c r="C18" s="414">
        <v>1</v>
      </c>
      <c r="D18" s="415">
        <v>1</v>
      </c>
      <c r="E18" s="416">
        <v>0</v>
      </c>
      <c r="F18" s="416">
        <v>0</v>
      </c>
      <c r="G18" s="416">
        <v>0</v>
      </c>
      <c r="H18" s="417">
        <v>0</v>
      </c>
    </row>
    <row r="19" spans="1:8" x14ac:dyDescent="0.25">
      <c r="A19" s="412">
        <v>14</v>
      </c>
      <c r="B19" s="413" t="s">
        <v>89</v>
      </c>
      <c r="C19" s="414">
        <v>1</v>
      </c>
      <c r="D19" s="415">
        <v>1</v>
      </c>
      <c r="E19" s="416">
        <v>0</v>
      </c>
      <c r="F19" s="416">
        <v>0</v>
      </c>
      <c r="G19" s="416">
        <v>0</v>
      </c>
      <c r="H19" s="417">
        <v>0</v>
      </c>
    </row>
    <row r="20" spans="1:8" x14ac:dyDescent="0.25">
      <c r="A20" s="412">
        <v>15</v>
      </c>
      <c r="B20" s="413" t="s">
        <v>40</v>
      </c>
      <c r="C20" s="414">
        <v>0</v>
      </c>
      <c r="D20" s="415">
        <v>0</v>
      </c>
      <c r="E20" s="416">
        <v>0</v>
      </c>
      <c r="F20" s="416">
        <v>0</v>
      </c>
      <c r="G20" s="416">
        <v>0</v>
      </c>
      <c r="H20" s="417">
        <v>0</v>
      </c>
    </row>
    <row r="21" spans="1:8" ht="16.5" thickBot="1" x14ac:dyDescent="0.3">
      <c r="A21" s="418">
        <v>16</v>
      </c>
      <c r="B21" s="419" t="s">
        <v>72</v>
      </c>
      <c r="C21" s="420">
        <v>0</v>
      </c>
      <c r="D21" s="421">
        <v>0</v>
      </c>
      <c r="E21" s="422">
        <v>0</v>
      </c>
      <c r="F21" s="422">
        <v>0</v>
      </c>
      <c r="G21" s="422">
        <v>0</v>
      </c>
      <c r="H21" s="423">
        <v>0</v>
      </c>
    </row>
    <row r="22" spans="1:8" s="21" customFormat="1" x14ac:dyDescent="0.25">
      <c r="A22" s="101"/>
      <c r="B22" s="21" t="s">
        <v>81</v>
      </c>
      <c r="C22" s="101">
        <f t="shared" ref="C22:H22" si="0">SUM(C6:C21)</f>
        <v>28308</v>
      </c>
      <c r="D22" s="101">
        <f t="shared" si="0"/>
        <v>25333</v>
      </c>
      <c r="E22" s="101">
        <f t="shared" si="0"/>
        <v>47</v>
      </c>
      <c r="F22" s="101">
        <f t="shared" si="0"/>
        <v>0</v>
      </c>
      <c r="G22" s="101">
        <f t="shared" si="0"/>
        <v>2803</v>
      </c>
      <c r="H22" s="101">
        <f t="shared" si="0"/>
        <v>125</v>
      </c>
    </row>
    <row r="23" spans="1:8" s="21" customFormat="1" x14ac:dyDescent="0.25">
      <c r="A23" s="101"/>
      <c r="C23" s="101"/>
      <c r="D23" s="101"/>
      <c r="E23" s="101"/>
      <c r="F23" s="101"/>
      <c r="G23" s="101"/>
      <c r="H23" s="101"/>
    </row>
    <row r="24" spans="1:8" s="212" customFormat="1" ht="18.75" x14ac:dyDescent="0.3">
      <c r="A24" s="360" t="s">
        <v>134</v>
      </c>
      <c r="B24" s="396" t="s">
        <v>193</v>
      </c>
      <c r="D24" s="211"/>
    </row>
    <row r="25" spans="1:8" ht="16.5" thickBot="1" x14ac:dyDescent="0.3"/>
    <row r="26" spans="1:8" s="21" customFormat="1" ht="15.75" customHeight="1" x14ac:dyDescent="0.25">
      <c r="A26" s="938" t="s">
        <v>64</v>
      </c>
      <c r="B26" s="936" t="s">
        <v>1</v>
      </c>
      <c r="C26" s="941" t="s">
        <v>12</v>
      </c>
      <c r="D26" s="937" t="s">
        <v>73</v>
      </c>
      <c r="E26" s="935"/>
      <c r="F26" s="935"/>
      <c r="G26" s="935"/>
      <c r="H26" s="936"/>
    </row>
    <row r="27" spans="1:8" s="21" customFormat="1" ht="111" thickBot="1" x14ac:dyDescent="0.3">
      <c r="A27" s="939"/>
      <c r="B27" s="940"/>
      <c r="C27" s="942"/>
      <c r="D27" s="424" t="s">
        <v>66</v>
      </c>
      <c r="E27" s="400" t="s">
        <v>67</v>
      </c>
      <c r="F27" s="400" t="s">
        <v>68</v>
      </c>
      <c r="G27" s="425" t="s">
        <v>65</v>
      </c>
      <c r="H27" s="401" t="s">
        <v>69</v>
      </c>
    </row>
    <row r="28" spans="1:8" s="21" customFormat="1" ht="16.5" thickBot="1" x14ac:dyDescent="0.3">
      <c r="A28" s="402">
        <v>1</v>
      </c>
      <c r="B28" s="405">
        <v>2</v>
      </c>
      <c r="C28" s="426">
        <v>3</v>
      </c>
      <c r="D28" s="404">
        <v>4</v>
      </c>
      <c r="E28" s="403">
        <v>5</v>
      </c>
      <c r="F28" s="404">
        <v>6</v>
      </c>
      <c r="G28" s="403">
        <v>7</v>
      </c>
      <c r="H28" s="405">
        <v>8</v>
      </c>
    </row>
    <row r="29" spans="1:8" x14ac:dyDescent="0.25">
      <c r="A29" s="406">
        <v>1</v>
      </c>
      <c r="B29" s="427" t="s">
        <v>8</v>
      </c>
      <c r="C29" s="408">
        <v>12278</v>
      </c>
      <c r="D29" s="428">
        <v>11633</v>
      </c>
      <c r="E29" s="410">
        <v>108</v>
      </c>
      <c r="F29" s="410">
        <v>0</v>
      </c>
      <c r="G29" s="429">
        <v>521</v>
      </c>
      <c r="H29" s="411">
        <v>16</v>
      </c>
    </row>
    <row r="30" spans="1:8" x14ac:dyDescent="0.25">
      <c r="A30" s="412">
        <v>2</v>
      </c>
      <c r="B30" s="430" t="s">
        <v>70</v>
      </c>
      <c r="C30" s="414">
        <v>3087</v>
      </c>
      <c r="D30" s="431">
        <v>2509</v>
      </c>
      <c r="E30" s="416">
        <v>12</v>
      </c>
      <c r="F30" s="416">
        <v>0</v>
      </c>
      <c r="G30" s="432">
        <v>474</v>
      </c>
      <c r="H30" s="417">
        <v>5</v>
      </c>
    </row>
    <row r="31" spans="1:8" x14ac:dyDescent="0.25">
      <c r="A31" s="412">
        <v>3</v>
      </c>
      <c r="B31" s="430" t="s">
        <v>5</v>
      </c>
      <c r="C31" s="414">
        <v>309</v>
      </c>
      <c r="D31" s="431">
        <v>257</v>
      </c>
      <c r="E31" s="416">
        <v>1</v>
      </c>
      <c r="F31" s="416">
        <v>0</v>
      </c>
      <c r="G31" s="432">
        <v>51</v>
      </c>
      <c r="H31" s="417">
        <v>0</v>
      </c>
    </row>
    <row r="32" spans="1:8" x14ac:dyDescent="0.25">
      <c r="A32" s="412">
        <v>4</v>
      </c>
      <c r="B32" s="430" t="s">
        <v>90</v>
      </c>
      <c r="C32" s="414">
        <v>513</v>
      </c>
      <c r="D32" s="431">
        <v>446</v>
      </c>
      <c r="E32" s="416">
        <v>1</v>
      </c>
      <c r="F32" s="416">
        <v>0</v>
      </c>
      <c r="G32" s="432">
        <v>65</v>
      </c>
      <c r="H32" s="417">
        <v>1</v>
      </c>
    </row>
    <row r="33" spans="1:8" x14ac:dyDescent="0.25">
      <c r="A33" s="412">
        <v>5</v>
      </c>
      <c r="B33" s="430" t="s">
        <v>13</v>
      </c>
      <c r="C33" s="414">
        <v>1276</v>
      </c>
      <c r="D33" s="431">
        <v>1068</v>
      </c>
      <c r="E33" s="416">
        <v>4</v>
      </c>
      <c r="F33" s="416">
        <v>0</v>
      </c>
      <c r="G33" s="432">
        <v>200</v>
      </c>
      <c r="H33" s="417">
        <v>4</v>
      </c>
    </row>
    <row r="34" spans="1:8" x14ac:dyDescent="0.25">
      <c r="A34" s="412">
        <v>6</v>
      </c>
      <c r="B34" s="430" t="s">
        <v>7</v>
      </c>
      <c r="C34" s="414">
        <v>3854</v>
      </c>
      <c r="D34" s="431">
        <v>3315</v>
      </c>
      <c r="E34" s="416">
        <v>7</v>
      </c>
      <c r="F34" s="416">
        <v>0</v>
      </c>
      <c r="G34" s="432">
        <v>521</v>
      </c>
      <c r="H34" s="417">
        <v>11</v>
      </c>
    </row>
    <row r="35" spans="1:8" x14ac:dyDescent="0.25">
      <c r="A35" s="412">
        <v>7</v>
      </c>
      <c r="B35" s="430" t="s">
        <v>11</v>
      </c>
      <c r="C35" s="414">
        <v>4522</v>
      </c>
      <c r="D35" s="431">
        <v>3971</v>
      </c>
      <c r="E35" s="416">
        <v>9</v>
      </c>
      <c r="F35" s="416">
        <v>0</v>
      </c>
      <c r="G35" s="432">
        <v>533</v>
      </c>
      <c r="H35" s="417">
        <v>9</v>
      </c>
    </row>
    <row r="36" spans="1:8" x14ac:dyDescent="0.25">
      <c r="A36" s="412">
        <v>8</v>
      </c>
      <c r="B36" s="430" t="s">
        <v>10</v>
      </c>
      <c r="C36" s="414">
        <v>5531</v>
      </c>
      <c r="D36" s="431">
        <v>4873</v>
      </c>
      <c r="E36" s="416">
        <v>26</v>
      </c>
      <c r="F36" s="416">
        <v>0</v>
      </c>
      <c r="G36" s="432">
        <v>630</v>
      </c>
      <c r="H36" s="417">
        <v>2</v>
      </c>
    </row>
    <row r="37" spans="1:8" x14ac:dyDescent="0.25">
      <c r="A37" s="412">
        <v>9</v>
      </c>
      <c r="B37" s="430" t="s">
        <v>6</v>
      </c>
      <c r="C37" s="414">
        <v>2802</v>
      </c>
      <c r="D37" s="431">
        <v>2498</v>
      </c>
      <c r="E37" s="416">
        <v>6</v>
      </c>
      <c r="F37" s="416">
        <v>0</v>
      </c>
      <c r="G37" s="432">
        <v>297</v>
      </c>
      <c r="H37" s="417">
        <v>1</v>
      </c>
    </row>
    <row r="38" spans="1:8" x14ac:dyDescent="0.25">
      <c r="A38" s="412">
        <v>10</v>
      </c>
      <c r="B38" s="430" t="s">
        <v>4</v>
      </c>
      <c r="C38" s="414">
        <v>100</v>
      </c>
      <c r="D38" s="431">
        <v>91</v>
      </c>
      <c r="E38" s="416">
        <v>0</v>
      </c>
      <c r="F38" s="416">
        <v>0</v>
      </c>
      <c r="G38" s="432">
        <v>9</v>
      </c>
      <c r="H38" s="417">
        <v>0</v>
      </c>
    </row>
    <row r="39" spans="1:8" x14ac:dyDescent="0.25">
      <c r="A39" s="412">
        <v>11</v>
      </c>
      <c r="B39" s="430" t="s">
        <v>15</v>
      </c>
      <c r="C39" s="414">
        <v>423</v>
      </c>
      <c r="D39" s="431">
        <v>373</v>
      </c>
      <c r="E39" s="416">
        <v>0</v>
      </c>
      <c r="F39" s="416">
        <v>0</v>
      </c>
      <c r="G39" s="432">
        <v>50</v>
      </c>
      <c r="H39" s="417">
        <v>0</v>
      </c>
    </row>
    <row r="40" spans="1:8" x14ac:dyDescent="0.25">
      <c r="A40" s="412">
        <v>12</v>
      </c>
      <c r="B40" s="430" t="s">
        <v>71</v>
      </c>
      <c r="C40" s="414">
        <v>0</v>
      </c>
      <c r="D40" s="431">
        <v>0</v>
      </c>
      <c r="E40" s="416">
        <v>0</v>
      </c>
      <c r="F40" s="416">
        <v>0</v>
      </c>
      <c r="G40" s="432">
        <v>0</v>
      </c>
      <c r="H40" s="417">
        <v>0</v>
      </c>
    </row>
    <row r="41" spans="1:8" x14ac:dyDescent="0.25">
      <c r="A41" s="412">
        <v>13</v>
      </c>
      <c r="B41" s="430" t="s">
        <v>57</v>
      </c>
      <c r="C41" s="414">
        <v>1</v>
      </c>
      <c r="D41" s="431">
        <v>1</v>
      </c>
      <c r="E41" s="416">
        <v>0</v>
      </c>
      <c r="F41" s="416">
        <v>0</v>
      </c>
      <c r="G41" s="432">
        <v>0</v>
      </c>
      <c r="H41" s="417">
        <v>0</v>
      </c>
    </row>
    <row r="42" spans="1:8" x14ac:dyDescent="0.25">
      <c r="A42" s="412">
        <v>14</v>
      </c>
      <c r="B42" s="430" t="s">
        <v>40</v>
      </c>
      <c r="C42" s="414">
        <v>1</v>
      </c>
      <c r="D42" s="431">
        <v>0</v>
      </c>
      <c r="E42" s="416">
        <v>0</v>
      </c>
      <c r="F42" s="416">
        <v>0</v>
      </c>
      <c r="G42" s="432">
        <v>1</v>
      </c>
      <c r="H42" s="417">
        <v>0</v>
      </c>
    </row>
    <row r="43" spans="1:8" ht="16.5" thickBot="1" x14ac:dyDescent="0.3">
      <c r="A43" s="412">
        <v>15</v>
      </c>
      <c r="B43" s="433" t="s">
        <v>72</v>
      </c>
      <c r="C43" s="420">
        <v>9388</v>
      </c>
      <c r="D43" s="434">
        <v>9140</v>
      </c>
      <c r="E43" s="422">
        <v>247</v>
      </c>
      <c r="F43" s="422">
        <v>1</v>
      </c>
      <c r="G43" s="435">
        <v>1</v>
      </c>
      <c r="H43" s="423">
        <v>0</v>
      </c>
    </row>
    <row r="44" spans="1:8" s="21" customFormat="1" x14ac:dyDescent="0.25">
      <c r="A44" s="101"/>
      <c r="B44" s="21" t="s">
        <v>81</v>
      </c>
      <c r="C44" s="101">
        <f t="shared" ref="C44:H44" si="1">SUM(C29:C43)</f>
        <v>44085</v>
      </c>
      <c r="D44" s="101">
        <f t="shared" si="1"/>
        <v>40175</v>
      </c>
      <c r="E44" s="101">
        <f t="shared" si="1"/>
        <v>421</v>
      </c>
      <c r="F44" s="101">
        <f t="shared" si="1"/>
        <v>1</v>
      </c>
      <c r="G44" s="101">
        <f t="shared" si="1"/>
        <v>3353</v>
      </c>
      <c r="H44" s="101">
        <f t="shared" si="1"/>
        <v>49</v>
      </c>
    </row>
    <row r="45" spans="1:8" s="21" customFormat="1" x14ac:dyDescent="0.25">
      <c r="A45" s="101"/>
      <c r="C45" s="101"/>
      <c r="D45" s="101"/>
      <c r="E45" s="101"/>
      <c r="F45" s="101"/>
      <c r="G45" s="101"/>
      <c r="H45" s="101"/>
    </row>
  </sheetData>
  <mergeCells count="8">
    <mergeCell ref="D3:H3"/>
    <mergeCell ref="D26:H26"/>
    <mergeCell ref="A26:A27"/>
    <mergeCell ref="B26:B27"/>
    <mergeCell ref="C26:C27"/>
    <mergeCell ref="A3:A4"/>
    <mergeCell ref="B3:B4"/>
    <mergeCell ref="C3:C4"/>
  </mergeCells>
  <pageMargins left="0.23622047244094491" right="0.15748031496062992" top="0.55118110236220474" bottom="0.47244094488188981" header="0.19685039370078741" footer="0.19685039370078741"/>
  <pageSetup paperSize="9" scale="8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296</v>
      </c>
      <c r="B1" s="21" t="s">
        <v>179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11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6.75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34</v>
      </c>
      <c r="D7" s="522">
        <v>40.32</v>
      </c>
      <c r="E7" s="496">
        <v>13</v>
      </c>
      <c r="F7" s="497">
        <v>0</v>
      </c>
      <c r="G7" s="493">
        <v>14</v>
      </c>
      <c r="H7" s="522">
        <v>50.071428571428569</v>
      </c>
      <c r="I7" s="496">
        <v>4</v>
      </c>
      <c r="J7" s="498">
        <v>1</v>
      </c>
      <c r="K7" s="482">
        <v>21</v>
      </c>
      <c r="L7" s="516">
        <v>5</v>
      </c>
      <c r="M7" s="513">
        <v>0</v>
      </c>
      <c r="N7" s="483">
        <v>42.476190476190474</v>
      </c>
      <c r="O7" s="510">
        <f t="shared" ref="O7" si="0">L7/K7</f>
        <v>0.23809523809523808</v>
      </c>
      <c r="P7" s="499">
        <f t="shared" ref="P7" si="1">M7/K7</f>
        <v>0</v>
      </c>
      <c r="Q7" s="577">
        <f t="shared" ref="Q7" si="2">N7-H7</f>
        <v>-7.5952380952380949</v>
      </c>
    </row>
    <row r="8" spans="1:17" s="502" customFormat="1" x14ac:dyDescent="0.25">
      <c r="A8" s="1030" t="s">
        <v>43</v>
      </c>
      <c r="B8" s="1030"/>
      <c r="C8" s="501">
        <v>3935</v>
      </c>
      <c r="D8" s="523">
        <v>43.687169811320736</v>
      </c>
      <c r="E8" s="501">
        <v>1186</v>
      </c>
      <c r="F8" s="501">
        <v>131</v>
      </c>
      <c r="G8" s="501">
        <v>3971</v>
      </c>
      <c r="H8" s="523">
        <v>43.81494135429476</v>
      </c>
      <c r="I8" s="501">
        <v>1144</v>
      </c>
      <c r="J8" s="501">
        <v>155</v>
      </c>
      <c r="K8" s="501">
        <v>3356</v>
      </c>
      <c r="L8" s="517">
        <v>894</v>
      </c>
      <c r="M8" s="514">
        <v>102</v>
      </c>
      <c r="N8" s="523">
        <v>47.258343265792611</v>
      </c>
      <c r="O8" s="511">
        <f t="shared" ref="O8" si="3">L8/K8</f>
        <v>0.26638855780691301</v>
      </c>
      <c r="P8" s="515">
        <f t="shared" ref="P8" si="4">M8/K8</f>
        <v>3.0393325387365912E-2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2" fitToHeight="0" orientation="portrait" r:id="rId1"/>
  <headerFooter>
    <oddFooter>&amp;LРезультаты ЕГЭ-2020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297</v>
      </c>
      <c r="B1" s="21" t="s">
        <v>180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10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6.75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84</v>
      </c>
      <c r="D7" s="522">
        <v>47.02</v>
      </c>
      <c r="E7" s="496">
        <v>25</v>
      </c>
      <c r="F7" s="497">
        <v>1</v>
      </c>
      <c r="G7" s="493">
        <v>74</v>
      </c>
      <c r="H7" s="522">
        <v>48.04054054054054</v>
      </c>
      <c r="I7" s="496">
        <v>19</v>
      </c>
      <c r="J7" s="498">
        <v>3</v>
      </c>
      <c r="K7" s="482">
        <v>43</v>
      </c>
      <c r="L7" s="516">
        <v>14</v>
      </c>
      <c r="M7" s="513">
        <v>2</v>
      </c>
      <c r="N7" s="483">
        <v>46.418604651162788</v>
      </c>
      <c r="O7" s="510">
        <f t="shared" ref="O7" si="0">L7/K7</f>
        <v>0.32558139534883723</v>
      </c>
      <c r="P7" s="499">
        <f t="shared" ref="P7" si="1">M7/K7</f>
        <v>4.6511627906976744E-2</v>
      </c>
      <c r="Q7" s="577">
        <f t="shared" ref="Q7" si="2">N7-H7</f>
        <v>-1.6219358893777525</v>
      </c>
    </row>
    <row r="8" spans="1:17" s="502" customFormat="1" x14ac:dyDescent="0.25">
      <c r="A8" s="1030" t="s">
        <v>43</v>
      </c>
      <c r="B8" s="1030"/>
      <c r="C8" s="501">
        <v>5738</v>
      </c>
      <c r="D8" s="523">
        <v>42.321509433962262</v>
      </c>
      <c r="E8" s="501">
        <v>2397</v>
      </c>
      <c r="F8" s="501">
        <v>185</v>
      </c>
      <c r="G8" s="501">
        <v>4873</v>
      </c>
      <c r="H8" s="523">
        <v>41.123027448614316</v>
      </c>
      <c r="I8" s="501">
        <v>2126</v>
      </c>
      <c r="J8" s="501">
        <v>178</v>
      </c>
      <c r="K8" s="501">
        <v>3875</v>
      </c>
      <c r="L8" s="517">
        <v>1486</v>
      </c>
      <c r="M8" s="514">
        <v>185</v>
      </c>
      <c r="N8" s="523">
        <v>47.000516129032256</v>
      </c>
      <c r="O8" s="511">
        <f t="shared" ref="O8" si="3">L8/K8</f>
        <v>0.38348387096774195</v>
      </c>
      <c r="P8" s="515">
        <f t="shared" ref="P8" si="4">M8/K8</f>
        <v>4.774193548387097E-2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2" fitToHeight="0" orientation="portrait" r:id="rId1"/>
  <headerFooter>
    <oddFooter>&amp;LРезультаты ЕГЭ-2020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6.85546875" style="484" customWidth="1"/>
    <col min="17" max="17" width="9.140625" style="484"/>
    <col min="18" max="16384" width="9.140625" style="485"/>
  </cols>
  <sheetData>
    <row r="1" spans="1:17" ht="15.75" x14ac:dyDescent="0.25">
      <c r="A1" s="55" t="s">
        <v>298</v>
      </c>
      <c r="B1" s="21" t="s">
        <v>181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6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36.75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32</v>
      </c>
      <c r="D7" s="522">
        <v>41</v>
      </c>
      <c r="E7" s="496">
        <v>6</v>
      </c>
      <c r="F7" s="497">
        <v>0</v>
      </c>
      <c r="G7" s="493">
        <v>32</v>
      </c>
      <c r="H7" s="522">
        <v>42.0625</v>
      </c>
      <c r="I7" s="496">
        <v>4</v>
      </c>
      <c r="J7" s="498">
        <v>0</v>
      </c>
      <c r="K7" s="482">
        <v>16</v>
      </c>
      <c r="L7" s="516">
        <v>4</v>
      </c>
      <c r="M7" s="513">
        <v>0</v>
      </c>
      <c r="N7" s="483">
        <v>37.75</v>
      </c>
      <c r="O7" s="510">
        <f t="shared" ref="O7" si="0">L7/K7</f>
        <v>0.25</v>
      </c>
      <c r="P7" s="499">
        <f t="shared" ref="P7" si="1">M7/K7</f>
        <v>0</v>
      </c>
      <c r="Q7" s="577">
        <f t="shared" ref="Q7" si="2">N7-H7</f>
        <v>-4.3125</v>
      </c>
    </row>
    <row r="8" spans="1:17" s="502" customFormat="1" x14ac:dyDescent="0.25">
      <c r="A8" s="1030" t="s">
        <v>43</v>
      </c>
      <c r="B8" s="1030"/>
      <c r="C8" s="501">
        <v>2910</v>
      </c>
      <c r="D8" s="523">
        <v>38.587735849056607</v>
      </c>
      <c r="E8" s="501">
        <v>808</v>
      </c>
      <c r="F8" s="501">
        <v>70</v>
      </c>
      <c r="G8" s="501">
        <v>2498</v>
      </c>
      <c r="H8" s="523">
        <v>40.474586815280922</v>
      </c>
      <c r="I8" s="501">
        <v>540</v>
      </c>
      <c r="J8" s="501">
        <v>75</v>
      </c>
      <c r="K8" s="501">
        <v>2066</v>
      </c>
      <c r="L8" s="517">
        <v>437</v>
      </c>
      <c r="M8" s="514">
        <v>101</v>
      </c>
      <c r="N8" s="523">
        <v>44.71539206195547</v>
      </c>
      <c r="O8" s="511">
        <f t="shared" ref="O8" si="3">L8/K8</f>
        <v>0.21151984511132624</v>
      </c>
      <c r="P8" s="515">
        <f t="shared" ref="P8" si="4">M8/K8</f>
        <v>4.8886737657308811E-2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2" fitToHeight="0" orientation="portrait" r:id="rId1"/>
  <headerFooter>
    <oddFooter>&amp;LРезультаты ЕГЭ-2020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workbookViewId="0">
      <selection activeCell="A8" sqref="A8:XFD35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7.7109375" style="484" bestFit="1" customWidth="1"/>
    <col min="17" max="17" width="9.140625" style="484"/>
    <col min="18" max="16384" width="9.140625" style="485"/>
  </cols>
  <sheetData>
    <row r="1" spans="1:17" ht="15.75" x14ac:dyDescent="0.25">
      <c r="A1" s="55" t="s">
        <v>299</v>
      </c>
      <c r="B1" s="21" t="s">
        <v>182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4" t="s">
        <v>4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40.5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0</v>
      </c>
      <c r="D7" s="522" t="s">
        <v>9</v>
      </c>
      <c r="E7" s="496">
        <v>0</v>
      </c>
      <c r="F7" s="497">
        <v>0</v>
      </c>
      <c r="G7" s="493">
        <v>2</v>
      </c>
      <c r="H7" s="522">
        <v>54.5</v>
      </c>
      <c r="I7" s="496">
        <v>0</v>
      </c>
      <c r="J7" s="498">
        <v>0</v>
      </c>
      <c r="K7" s="578">
        <v>0</v>
      </c>
      <c r="L7" s="579">
        <v>0</v>
      </c>
      <c r="M7" s="580">
        <v>0</v>
      </c>
      <c r="N7" s="581" t="s">
        <v>9</v>
      </c>
      <c r="O7" s="582" t="s">
        <v>9</v>
      </c>
      <c r="P7" s="583" t="s">
        <v>9</v>
      </c>
      <c r="Q7" s="500" t="s">
        <v>9</v>
      </c>
    </row>
    <row r="8" spans="1:17" s="502" customFormat="1" x14ac:dyDescent="0.25">
      <c r="A8" s="1030" t="s">
        <v>43</v>
      </c>
      <c r="B8" s="1030"/>
      <c r="C8" s="501">
        <v>92</v>
      </c>
      <c r="D8" s="523">
        <v>26.816415094339622</v>
      </c>
      <c r="E8" s="501">
        <v>33</v>
      </c>
      <c r="F8" s="501">
        <v>0</v>
      </c>
      <c r="G8" s="501">
        <v>91</v>
      </c>
      <c r="H8" s="523">
        <v>24.800416564567509</v>
      </c>
      <c r="I8" s="501">
        <v>30</v>
      </c>
      <c r="J8" s="501">
        <v>1</v>
      </c>
      <c r="K8" s="501">
        <v>63</v>
      </c>
      <c r="L8" s="517">
        <v>13</v>
      </c>
      <c r="M8" s="514">
        <v>2</v>
      </c>
      <c r="N8" s="523">
        <v>44.587301587301589</v>
      </c>
      <c r="O8" s="511">
        <f t="shared" ref="O8" si="0">L8/K8</f>
        <v>0.20634920634920634</v>
      </c>
      <c r="P8" s="515">
        <f t="shared" ref="P8" si="1">M8/K8</f>
        <v>3.1746031746031744E-2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81" fitToHeight="0" orientation="portrait" r:id="rId1"/>
  <headerFooter>
    <oddFooter>&amp;LРезультаты ЕГЭ-2020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"/>
  <sheetViews>
    <sheetView workbookViewId="0">
      <selection activeCell="C8" sqref="C8:P8"/>
    </sheetView>
  </sheetViews>
  <sheetFormatPr defaultRowHeight="15" x14ac:dyDescent="0.25"/>
  <cols>
    <col min="1" max="1" width="4.7109375" style="484" customWidth="1"/>
    <col min="2" max="2" width="18.7109375" style="485" customWidth="1"/>
    <col min="3" max="3" width="5.7109375" style="484" customWidth="1"/>
    <col min="4" max="4" width="5.5703125" style="484" customWidth="1"/>
    <col min="5" max="5" width="6.42578125" style="484" customWidth="1"/>
    <col min="6" max="6" width="7.140625" style="55" customWidth="1"/>
    <col min="7" max="7" width="5.7109375" style="484" customWidth="1"/>
    <col min="8" max="8" width="5.5703125" style="484" customWidth="1"/>
    <col min="9" max="9" width="6.42578125" style="484" customWidth="1"/>
    <col min="10" max="10" width="7.140625" style="55" customWidth="1"/>
    <col min="11" max="11" width="5.7109375" style="484" customWidth="1"/>
    <col min="12" max="12" width="6.42578125" style="484" customWidth="1"/>
    <col min="13" max="13" width="7.140625" style="55" customWidth="1"/>
    <col min="14" max="14" width="5.5703125" style="484" customWidth="1"/>
    <col min="15" max="16" width="7.7109375" style="484" bestFit="1" customWidth="1"/>
    <col min="17" max="17" width="9.140625" style="484"/>
    <col min="18" max="16384" width="9.140625" style="485"/>
  </cols>
  <sheetData>
    <row r="1" spans="1:17" ht="15.75" x14ac:dyDescent="0.25">
      <c r="A1" s="55" t="s">
        <v>300</v>
      </c>
      <c r="B1" s="21" t="s">
        <v>183</v>
      </c>
    </row>
    <row r="2" spans="1:17" ht="16.5" thickBot="1" x14ac:dyDescent="0.3">
      <c r="A2" s="55"/>
      <c r="B2" s="21"/>
    </row>
    <row r="3" spans="1:17" ht="15.75" thickBot="1" x14ac:dyDescent="0.3">
      <c r="A3" s="986" t="s">
        <v>16</v>
      </c>
      <c r="B3" s="1032" t="s">
        <v>161</v>
      </c>
      <c r="C3" s="525"/>
      <c r="D3" s="526"/>
      <c r="E3" s="526"/>
      <c r="F3" s="526"/>
      <c r="G3" s="526"/>
      <c r="H3" s="526"/>
      <c r="I3" s="526"/>
      <c r="J3" s="526" t="s">
        <v>15</v>
      </c>
      <c r="K3" s="531"/>
      <c r="L3" s="531"/>
      <c r="M3" s="531"/>
      <c r="N3" s="531"/>
      <c r="O3" s="531"/>
      <c r="P3" s="531"/>
      <c r="Q3" s="527"/>
    </row>
    <row r="4" spans="1:17" ht="15.75" customHeight="1" thickBot="1" x14ac:dyDescent="0.3">
      <c r="A4" s="1031"/>
      <c r="B4" s="1033"/>
      <c r="C4" s="532"/>
      <c r="D4" s="533"/>
      <c r="E4" s="534" t="s">
        <v>162</v>
      </c>
      <c r="F4" s="533"/>
      <c r="G4" s="532"/>
      <c r="H4" s="535"/>
      <c r="I4" s="534" t="s">
        <v>163</v>
      </c>
      <c r="J4" s="533"/>
      <c r="K4" s="528"/>
      <c r="L4" s="529"/>
      <c r="M4" s="536" t="s">
        <v>171</v>
      </c>
      <c r="N4" s="529"/>
      <c r="O4" s="529"/>
      <c r="P4" s="530"/>
      <c r="Q4" s="1035" t="s">
        <v>170</v>
      </c>
    </row>
    <row r="5" spans="1:17" s="484" customFormat="1" ht="42" customHeight="1" thickBot="1" x14ac:dyDescent="0.3">
      <c r="A5" s="987"/>
      <c r="B5" s="1034"/>
      <c r="C5" s="486" t="s">
        <v>24</v>
      </c>
      <c r="D5" s="487" t="s">
        <v>173</v>
      </c>
      <c r="E5" s="487" t="s">
        <v>167</v>
      </c>
      <c r="F5" s="490" t="s">
        <v>63</v>
      </c>
      <c r="G5" s="486" t="s">
        <v>24</v>
      </c>
      <c r="H5" s="487" t="s">
        <v>173</v>
      </c>
      <c r="I5" s="487" t="s">
        <v>167</v>
      </c>
      <c r="J5" s="490" t="s">
        <v>63</v>
      </c>
      <c r="K5" s="486" t="s">
        <v>24</v>
      </c>
      <c r="L5" s="508" t="s">
        <v>167</v>
      </c>
      <c r="M5" s="521" t="s">
        <v>168</v>
      </c>
      <c r="N5" s="487" t="s">
        <v>172</v>
      </c>
      <c r="O5" s="508" t="s">
        <v>164</v>
      </c>
      <c r="P5" s="537" t="s">
        <v>169</v>
      </c>
      <c r="Q5" s="1036"/>
    </row>
    <row r="6" spans="1:17" s="55" customFormat="1" ht="15.75" thickBot="1" x14ac:dyDescent="0.3">
      <c r="A6" s="503">
        <v>1</v>
      </c>
      <c r="B6" s="504">
        <v>2</v>
      </c>
      <c r="C6" s="505">
        <v>3</v>
      </c>
      <c r="D6" s="492">
        <v>4</v>
      </c>
      <c r="E6" s="492">
        <v>5</v>
      </c>
      <c r="F6" s="491">
        <v>6</v>
      </c>
      <c r="G6" s="506">
        <v>7</v>
      </c>
      <c r="H6" s="492">
        <v>8</v>
      </c>
      <c r="I6" s="492">
        <v>9</v>
      </c>
      <c r="J6" s="491">
        <v>10</v>
      </c>
      <c r="K6" s="518">
        <v>11</v>
      </c>
      <c r="L6" s="519">
        <v>12</v>
      </c>
      <c r="M6" s="512">
        <v>14</v>
      </c>
      <c r="N6" s="488">
        <v>16</v>
      </c>
      <c r="O6" s="509">
        <v>13</v>
      </c>
      <c r="P6" s="520">
        <v>15</v>
      </c>
      <c r="Q6" s="507">
        <v>17</v>
      </c>
    </row>
    <row r="7" spans="1:17" x14ac:dyDescent="0.25">
      <c r="A7" s="493">
        <v>15</v>
      </c>
      <c r="B7" s="494" t="s">
        <v>165</v>
      </c>
      <c r="C7" s="495">
        <v>3</v>
      </c>
      <c r="D7" s="522">
        <v>30.67</v>
      </c>
      <c r="E7" s="496">
        <v>0</v>
      </c>
      <c r="F7" s="497">
        <v>0</v>
      </c>
      <c r="G7" s="493">
        <v>4</v>
      </c>
      <c r="H7" s="522">
        <v>54.25</v>
      </c>
      <c r="I7" s="496">
        <v>0</v>
      </c>
      <c r="J7" s="498">
        <v>0</v>
      </c>
      <c r="K7" s="482">
        <v>5</v>
      </c>
      <c r="L7" s="516">
        <v>0</v>
      </c>
      <c r="M7" s="513">
        <v>1</v>
      </c>
      <c r="N7" s="483">
        <v>49.2</v>
      </c>
      <c r="O7" s="510">
        <f t="shared" ref="O7" si="0">L7/K7</f>
        <v>0</v>
      </c>
      <c r="P7" s="499">
        <f t="shared" ref="P7" si="1">M7/K7</f>
        <v>0.2</v>
      </c>
      <c r="Q7" s="500" t="s">
        <v>9</v>
      </c>
    </row>
    <row r="8" spans="1:17" s="502" customFormat="1" x14ac:dyDescent="0.25">
      <c r="A8" s="1030" t="s">
        <v>43</v>
      </c>
      <c r="B8" s="1030"/>
      <c r="C8" s="501">
        <v>3</v>
      </c>
      <c r="D8" s="523">
        <v>30.67</v>
      </c>
      <c r="E8" s="501">
        <v>0</v>
      </c>
      <c r="F8" s="501">
        <v>0</v>
      </c>
      <c r="G8" s="501">
        <v>4</v>
      </c>
      <c r="H8" s="523">
        <v>54.25</v>
      </c>
      <c r="I8" s="501">
        <v>0</v>
      </c>
      <c r="J8" s="501">
        <v>0</v>
      </c>
      <c r="K8" s="501">
        <v>5</v>
      </c>
      <c r="L8" s="517">
        <v>0</v>
      </c>
      <c r="M8" s="514">
        <v>1</v>
      </c>
      <c r="N8" s="523">
        <v>49.2</v>
      </c>
      <c r="O8" s="511">
        <v>0</v>
      </c>
      <c r="P8" s="515">
        <v>0.2</v>
      </c>
      <c r="Q8" s="501"/>
    </row>
  </sheetData>
  <autoFilter ref="A6:Q8"/>
  <mergeCells count="4">
    <mergeCell ref="A8:B8"/>
    <mergeCell ref="A3:A5"/>
    <mergeCell ref="B3:B5"/>
    <mergeCell ref="Q4:Q5"/>
  </mergeCells>
  <pageMargins left="0.27559055118110237" right="0.15748031496062992" top="0.19685039370078741" bottom="0.35433070866141736" header="0.19685039370078741" footer="0.15748031496062992"/>
  <pageSetup paperSize="9" scale="79" orientation="portrait" r:id="rId1"/>
  <headerFooter>
    <oddFooter>&amp;LРезультаты ЕГЭ-2020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Z8"/>
  <sheetViews>
    <sheetView zoomScaleNormal="100" workbookViewId="0">
      <pane xSplit="2" topLeftCell="C1" activePane="topRight" state="frozen"/>
      <selection pane="topRight" activeCell="C6" sqref="C6:BZ6"/>
    </sheetView>
  </sheetViews>
  <sheetFormatPr defaultColWidth="8.28515625" defaultRowHeight="15" x14ac:dyDescent="0.25"/>
  <cols>
    <col min="1" max="1" width="6.42578125" style="38" customWidth="1"/>
    <col min="2" max="2" width="28.42578125" customWidth="1"/>
    <col min="3" max="6" width="7" style="20" customWidth="1"/>
    <col min="7" max="7" width="7" style="236" customWidth="1"/>
    <col min="8" max="11" width="7" style="20" customWidth="1"/>
    <col min="12" max="12" width="7" style="236" customWidth="1"/>
    <col min="13" max="16" width="7" style="20" customWidth="1"/>
    <col min="17" max="17" width="7" style="236" customWidth="1"/>
    <col min="18" max="68" width="7" style="20" customWidth="1"/>
    <col min="69" max="69" width="7" style="236" customWidth="1"/>
    <col min="70" max="71" width="7" style="20" customWidth="1"/>
    <col min="72" max="72" width="7" style="255" customWidth="1"/>
    <col min="73" max="73" width="15.140625" style="55" customWidth="1"/>
    <col min="74" max="74" width="15.28515625" style="51" customWidth="1"/>
    <col min="75" max="75" width="15" style="37" customWidth="1"/>
    <col min="76" max="76" width="15.85546875" style="51" customWidth="1"/>
    <col min="77" max="77" width="16" style="37" customWidth="1"/>
    <col min="78" max="78" width="16" style="53" customWidth="1"/>
  </cols>
  <sheetData>
    <row r="1" spans="1:78" s="60" customFormat="1" ht="17.25" x14ac:dyDescent="0.3">
      <c r="A1" s="184" t="s">
        <v>301</v>
      </c>
      <c r="B1" s="253" t="s">
        <v>258</v>
      </c>
      <c r="C1" s="253"/>
      <c r="D1" s="22"/>
      <c r="E1" s="22"/>
      <c r="F1" s="22"/>
      <c r="G1" s="22"/>
      <c r="H1" s="22"/>
      <c r="I1" s="22"/>
      <c r="J1" s="22"/>
      <c r="K1" s="22"/>
      <c r="L1" s="238"/>
      <c r="M1" s="22"/>
      <c r="N1" s="22"/>
      <c r="O1" s="22"/>
      <c r="P1" s="22"/>
      <c r="Q1" s="238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38"/>
      <c r="BR1" s="22"/>
      <c r="BS1" s="22"/>
      <c r="BT1" s="54"/>
      <c r="BU1" s="70"/>
      <c r="BV1" s="22"/>
      <c r="BW1" s="238"/>
      <c r="BX1" s="22"/>
      <c r="BY1" s="238"/>
      <c r="BZ1" s="54"/>
    </row>
    <row r="2" spans="1:78" s="13" customFormat="1" ht="18" thickBot="1" x14ac:dyDescent="0.35">
      <c r="A2" s="184"/>
      <c r="B2" s="307" t="s">
        <v>259</v>
      </c>
      <c r="C2" s="307"/>
      <c r="D2" s="22"/>
      <c r="E2" s="22"/>
      <c r="F2" s="22"/>
      <c r="G2" s="22"/>
      <c r="H2" s="22"/>
      <c r="I2" s="22"/>
      <c r="J2" s="22"/>
      <c r="K2" s="22"/>
      <c r="L2" s="238"/>
      <c r="M2" s="22"/>
      <c r="N2" s="22"/>
      <c r="O2" s="22"/>
      <c r="P2" s="22"/>
      <c r="Q2" s="238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38"/>
      <c r="BR2" s="22"/>
      <c r="BS2" s="22"/>
      <c r="BT2" s="54"/>
      <c r="BU2" s="70"/>
      <c r="BV2" s="22"/>
      <c r="BW2" s="238"/>
      <c r="BX2" s="22"/>
      <c r="BY2" s="238"/>
      <c r="BZ2" s="54"/>
    </row>
    <row r="3" spans="1:78" s="35" customFormat="1" ht="15" customHeight="1" thickBot="1" x14ac:dyDescent="0.3">
      <c r="A3" s="975" t="s">
        <v>20</v>
      </c>
      <c r="B3" s="978" t="s">
        <v>21</v>
      </c>
      <c r="C3" s="1064" t="s">
        <v>8</v>
      </c>
      <c r="D3" s="1064"/>
      <c r="E3" s="1064"/>
      <c r="F3" s="1064"/>
      <c r="G3" s="1064"/>
      <c r="H3" s="1065" t="s">
        <v>78</v>
      </c>
      <c r="I3" s="1066"/>
      <c r="J3" s="1066"/>
      <c r="K3" s="1066"/>
      <c r="L3" s="1067"/>
      <c r="M3" s="1054" t="s">
        <v>5</v>
      </c>
      <c r="N3" s="1055"/>
      <c r="O3" s="1055"/>
      <c r="P3" s="1055"/>
      <c r="Q3" s="1068"/>
      <c r="R3" s="1069" t="s">
        <v>14</v>
      </c>
      <c r="S3" s="1070"/>
      <c r="T3" s="1070"/>
      <c r="U3" s="1070"/>
      <c r="V3" s="1071"/>
      <c r="W3" s="1041" t="s">
        <v>13</v>
      </c>
      <c r="X3" s="1042"/>
      <c r="Y3" s="1042"/>
      <c r="Z3" s="1042"/>
      <c r="AA3" s="1043"/>
      <c r="AB3" s="1044" t="s">
        <v>7</v>
      </c>
      <c r="AC3" s="1045"/>
      <c r="AD3" s="1045"/>
      <c r="AE3" s="1045"/>
      <c r="AF3" s="1046"/>
      <c r="AG3" s="1047" t="s">
        <v>11</v>
      </c>
      <c r="AH3" s="1048"/>
      <c r="AI3" s="1048"/>
      <c r="AJ3" s="1048"/>
      <c r="AK3" s="1049"/>
      <c r="AL3" s="1038" t="s">
        <v>10</v>
      </c>
      <c r="AM3" s="1039"/>
      <c r="AN3" s="1039"/>
      <c r="AO3" s="1039"/>
      <c r="AP3" s="1050"/>
      <c r="AQ3" s="1051" t="s">
        <v>6</v>
      </c>
      <c r="AR3" s="1052"/>
      <c r="AS3" s="1052"/>
      <c r="AT3" s="1052"/>
      <c r="AU3" s="1053"/>
      <c r="AV3" s="1054" t="s">
        <v>4</v>
      </c>
      <c r="AW3" s="1055"/>
      <c r="AX3" s="1055"/>
      <c r="AY3" s="1055"/>
      <c r="AZ3" s="1056"/>
      <c r="BA3" s="1057" t="s">
        <v>15</v>
      </c>
      <c r="BB3" s="1058"/>
      <c r="BC3" s="1058"/>
      <c r="BD3" s="1058"/>
      <c r="BE3" s="1059"/>
      <c r="BF3" s="1061" t="s">
        <v>71</v>
      </c>
      <c r="BG3" s="1061"/>
      <c r="BH3" s="1061"/>
      <c r="BI3" s="1061"/>
      <c r="BJ3" s="1061"/>
      <c r="BK3" s="1062" t="s">
        <v>57</v>
      </c>
      <c r="BL3" s="1055"/>
      <c r="BM3" s="1055"/>
      <c r="BN3" s="1055"/>
      <c r="BO3" s="1063"/>
      <c r="BP3" s="1038" t="s">
        <v>94</v>
      </c>
      <c r="BQ3" s="1039"/>
      <c r="BR3" s="1039"/>
      <c r="BS3" s="1039"/>
      <c r="BT3" s="1040"/>
      <c r="BU3" s="1028" t="s">
        <v>108</v>
      </c>
      <c r="BV3" s="1037"/>
      <c r="BW3" s="1037"/>
      <c r="BX3" s="1037"/>
      <c r="BY3" s="1037"/>
      <c r="BZ3" s="1037"/>
    </row>
    <row r="4" spans="1:78" s="35" customFormat="1" ht="60.75" thickBot="1" x14ac:dyDescent="0.3">
      <c r="A4" s="976"/>
      <c r="B4" s="1060"/>
      <c r="C4" s="313" t="s">
        <v>24</v>
      </c>
      <c r="D4" s="314" t="s">
        <v>109</v>
      </c>
      <c r="E4" s="314" t="s">
        <v>110</v>
      </c>
      <c r="F4" s="314" t="s">
        <v>26</v>
      </c>
      <c r="G4" s="315" t="s">
        <v>23</v>
      </c>
      <c r="H4" s="316" t="s">
        <v>24</v>
      </c>
      <c r="I4" s="317" t="s">
        <v>109</v>
      </c>
      <c r="J4" s="317" t="s">
        <v>110</v>
      </c>
      <c r="K4" s="317" t="s">
        <v>26</v>
      </c>
      <c r="L4" s="318" t="s">
        <v>23</v>
      </c>
      <c r="M4" s="319" t="s">
        <v>24</v>
      </c>
      <c r="N4" s="181" t="s">
        <v>109</v>
      </c>
      <c r="O4" s="181" t="s">
        <v>110</v>
      </c>
      <c r="P4" s="181" t="s">
        <v>26</v>
      </c>
      <c r="Q4" s="320" t="s">
        <v>23</v>
      </c>
      <c r="R4" s="179" t="s">
        <v>24</v>
      </c>
      <c r="S4" s="180" t="s">
        <v>109</v>
      </c>
      <c r="T4" s="180" t="s">
        <v>110</v>
      </c>
      <c r="U4" s="180" t="s">
        <v>26</v>
      </c>
      <c r="V4" s="182" t="s">
        <v>23</v>
      </c>
      <c r="W4" s="321" t="s">
        <v>24</v>
      </c>
      <c r="X4" s="322" t="s">
        <v>109</v>
      </c>
      <c r="Y4" s="322" t="s">
        <v>110</v>
      </c>
      <c r="Z4" s="322" t="s">
        <v>26</v>
      </c>
      <c r="AA4" s="323" t="s">
        <v>23</v>
      </c>
      <c r="AB4" s="324" t="s">
        <v>24</v>
      </c>
      <c r="AC4" s="325" t="s">
        <v>109</v>
      </c>
      <c r="AD4" s="325" t="s">
        <v>110</v>
      </c>
      <c r="AE4" s="325" t="s">
        <v>26</v>
      </c>
      <c r="AF4" s="326" t="s">
        <v>23</v>
      </c>
      <c r="AG4" s="327" t="s">
        <v>24</v>
      </c>
      <c r="AH4" s="328" t="s">
        <v>109</v>
      </c>
      <c r="AI4" s="328" t="s">
        <v>110</v>
      </c>
      <c r="AJ4" s="328" t="s">
        <v>26</v>
      </c>
      <c r="AK4" s="329" t="s">
        <v>23</v>
      </c>
      <c r="AL4" s="313" t="s">
        <v>24</v>
      </c>
      <c r="AM4" s="314" t="s">
        <v>109</v>
      </c>
      <c r="AN4" s="314" t="s">
        <v>110</v>
      </c>
      <c r="AO4" s="314" t="s">
        <v>26</v>
      </c>
      <c r="AP4" s="330" t="s">
        <v>23</v>
      </c>
      <c r="AQ4" s="316" t="s">
        <v>24</v>
      </c>
      <c r="AR4" s="317" t="s">
        <v>109</v>
      </c>
      <c r="AS4" s="317" t="s">
        <v>110</v>
      </c>
      <c r="AT4" s="317" t="s">
        <v>26</v>
      </c>
      <c r="AU4" s="331" t="s">
        <v>23</v>
      </c>
      <c r="AV4" s="319" t="s">
        <v>24</v>
      </c>
      <c r="AW4" s="181" t="s">
        <v>109</v>
      </c>
      <c r="AX4" s="181" t="s">
        <v>110</v>
      </c>
      <c r="AY4" s="181" t="s">
        <v>26</v>
      </c>
      <c r="AZ4" s="332" t="s">
        <v>23</v>
      </c>
      <c r="BA4" s="333" t="s">
        <v>24</v>
      </c>
      <c r="BB4" s="334" t="s">
        <v>109</v>
      </c>
      <c r="BC4" s="334" t="s">
        <v>110</v>
      </c>
      <c r="BD4" s="334" t="s">
        <v>26</v>
      </c>
      <c r="BE4" s="335" t="s">
        <v>23</v>
      </c>
      <c r="BF4" s="336" t="s">
        <v>24</v>
      </c>
      <c r="BG4" s="325" t="s">
        <v>109</v>
      </c>
      <c r="BH4" s="325" t="s">
        <v>110</v>
      </c>
      <c r="BI4" s="325" t="s">
        <v>26</v>
      </c>
      <c r="BJ4" s="337" t="s">
        <v>23</v>
      </c>
      <c r="BK4" s="338" t="s">
        <v>24</v>
      </c>
      <c r="BL4" s="181" t="s">
        <v>109</v>
      </c>
      <c r="BM4" s="181" t="s">
        <v>110</v>
      </c>
      <c r="BN4" s="181" t="s">
        <v>26</v>
      </c>
      <c r="BO4" s="339" t="s">
        <v>23</v>
      </c>
      <c r="BP4" s="313" t="s">
        <v>24</v>
      </c>
      <c r="BQ4" s="314" t="s">
        <v>109</v>
      </c>
      <c r="BR4" s="314" t="s">
        <v>110</v>
      </c>
      <c r="BS4" s="340" t="s">
        <v>26</v>
      </c>
      <c r="BT4" s="341" t="s">
        <v>23</v>
      </c>
      <c r="BU4" s="14" t="s">
        <v>42</v>
      </c>
      <c r="BV4" s="15" t="s">
        <v>112</v>
      </c>
      <c r="BW4" s="309" t="s">
        <v>113</v>
      </c>
      <c r="BX4" s="15" t="s">
        <v>114</v>
      </c>
      <c r="BY4" s="309" t="s">
        <v>115</v>
      </c>
      <c r="BZ4" s="310" t="s">
        <v>116</v>
      </c>
    </row>
    <row r="5" spans="1:78" x14ac:dyDescent="0.25">
      <c r="A5" s="252">
        <v>115</v>
      </c>
      <c r="B5" s="461" t="s">
        <v>18</v>
      </c>
      <c r="C5" s="259">
        <v>74</v>
      </c>
      <c r="D5" s="41">
        <v>2</v>
      </c>
      <c r="E5" s="41">
        <v>72</v>
      </c>
      <c r="F5" s="41">
        <v>14</v>
      </c>
      <c r="G5" s="260">
        <v>65.040540540540547</v>
      </c>
      <c r="H5" s="264">
        <v>11</v>
      </c>
      <c r="I5" s="256">
        <v>1</v>
      </c>
      <c r="J5" s="256">
        <v>10</v>
      </c>
      <c r="K5" s="256">
        <v>1</v>
      </c>
      <c r="L5" s="265">
        <v>46.272727272727273</v>
      </c>
      <c r="M5" s="261">
        <v>3</v>
      </c>
      <c r="N5" s="40">
        <v>0</v>
      </c>
      <c r="O5" s="40">
        <v>3</v>
      </c>
      <c r="P5" s="40">
        <v>0</v>
      </c>
      <c r="Q5" s="266">
        <v>52.333333333333336</v>
      </c>
      <c r="R5" s="252">
        <v>4</v>
      </c>
      <c r="S5" s="165">
        <v>0</v>
      </c>
      <c r="T5" s="165">
        <v>4</v>
      </c>
      <c r="U5" s="165">
        <v>1</v>
      </c>
      <c r="V5" s="269">
        <v>58.25</v>
      </c>
      <c r="W5" s="267">
        <v>2</v>
      </c>
      <c r="X5" s="257">
        <v>0</v>
      </c>
      <c r="Y5" s="257">
        <v>2</v>
      </c>
      <c r="Z5" s="257">
        <v>0</v>
      </c>
      <c r="AA5" s="280">
        <v>43</v>
      </c>
      <c r="AB5" s="282">
        <v>15</v>
      </c>
      <c r="AC5" s="43">
        <v>3</v>
      </c>
      <c r="AD5" s="43">
        <v>12</v>
      </c>
      <c r="AE5" s="43">
        <v>0</v>
      </c>
      <c r="AF5" s="283">
        <v>46.93333333333333</v>
      </c>
      <c r="AG5" s="278">
        <v>21</v>
      </c>
      <c r="AH5" s="164">
        <v>5</v>
      </c>
      <c r="AI5" s="164">
        <v>16</v>
      </c>
      <c r="AJ5" s="164">
        <v>0</v>
      </c>
      <c r="AK5" s="279">
        <v>42.476190476190474</v>
      </c>
      <c r="AL5" s="259">
        <v>43</v>
      </c>
      <c r="AM5" s="41">
        <v>14</v>
      </c>
      <c r="AN5" s="41">
        <v>29</v>
      </c>
      <c r="AO5" s="41">
        <v>2</v>
      </c>
      <c r="AP5" s="275">
        <v>46.418604651162788</v>
      </c>
      <c r="AQ5" s="264">
        <v>16</v>
      </c>
      <c r="AR5" s="256">
        <v>4</v>
      </c>
      <c r="AS5" s="256">
        <v>12</v>
      </c>
      <c r="AT5" s="256">
        <v>0</v>
      </c>
      <c r="AU5" s="276">
        <v>37.75</v>
      </c>
      <c r="AV5" s="244">
        <v>0</v>
      </c>
      <c r="AW5" s="19">
        <v>0</v>
      </c>
      <c r="AX5" s="19">
        <v>0</v>
      </c>
      <c r="AY5" s="19">
        <v>0</v>
      </c>
      <c r="AZ5" s="270">
        <v>0</v>
      </c>
      <c r="BA5" s="250">
        <v>5</v>
      </c>
      <c r="BB5" s="42">
        <v>0</v>
      </c>
      <c r="BC5" s="42">
        <v>5</v>
      </c>
      <c r="BD5" s="42">
        <v>1</v>
      </c>
      <c r="BE5" s="274">
        <v>49.2</v>
      </c>
      <c r="BF5" s="244">
        <v>0</v>
      </c>
      <c r="BG5" s="19">
        <v>0</v>
      </c>
      <c r="BH5" s="19">
        <v>0</v>
      </c>
      <c r="BI5" s="19">
        <v>0</v>
      </c>
      <c r="BJ5" s="270">
        <v>0</v>
      </c>
      <c r="BK5" s="147">
        <v>0</v>
      </c>
      <c r="BL5" s="19">
        <v>0</v>
      </c>
      <c r="BM5" s="19">
        <v>0</v>
      </c>
      <c r="BN5" s="19">
        <v>0</v>
      </c>
      <c r="BO5" s="272">
        <v>0</v>
      </c>
      <c r="BP5" s="244">
        <v>0</v>
      </c>
      <c r="BQ5" s="254">
        <v>0</v>
      </c>
      <c r="BR5" s="19">
        <v>0</v>
      </c>
      <c r="BS5" s="19">
        <v>0</v>
      </c>
      <c r="BT5" s="245">
        <v>0</v>
      </c>
      <c r="BU5" s="246">
        <f t="shared" ref="BU5" si="0">C5+H5+M5+R5+W5+AB5+AG5+AL5+AQ5+AV5+BA5+BF5+BK5+BP5</f>
        <v>194</v>
      </c>
      <c r="BV5" s="293">
        <f t="shared" ref="BV5" si="1">D5+I5+N5+S5+X5+AC5+AH5+AM5+AR5+AW5+BB5+BG5+BL5+BQ5</f>
        <v>29</v>
      </c>
      <c r="BW5" s="292">
        <f t="shared" ref="BW5" si="2">BV5/BU5</f>
        <v>0.14948453608247422</v>
      </c>
      <c r="BX5" s="31">
        <f t="shared" ref="BX5" si="3">F5+K5+P5+U5+Z5+AE5+AJ5+AO5+AT5+AY5+BD5+BI5+BN5+BS5</f>
        <v>19</v>
      </c>
      <c r="BY5" s="292">
        <f t="shared" ref="BY5" si="4">BX5/BU5</f>
        <v>9.7938144329896906E-2</v>
      </c>
      <c r="BZ5" s="311">
        <v>0</v>
      </c>
    </row>
    <row r="6" spans="1:78" s="258" customFormat="1" ht="24" customHeight="1" x14ac:dyDescent="0.25">
      <c r="A6" s="284"/>
      <c r="B6" s="285" t="s">
        <v>43</v>
      </c>
      <c r="C6" s="286">
        <v>74</v>
      </c>
      <c r="D6" s="286">
        <v>2</v>
      </c>
      <c r="E6" s="286">
        <v>72</v>
      </c>
      <c r="F6" s="286">
        <v>14</v>
      </c>
      <c r="G6" s="287">
        <v>65.040540540540547</v>
      </c>
      <c r="H6" s="262">
        <v>11</v>
      </c>
      <c r="I6" s="262">
        <v>1</v>
      </c>
      <c r="J6" s="262">
        <v>10</v>
      </c>
      <c r="K6" s="262">
        <v>1</v>
      </c>
      <c r="L6" s="263">
        <v>46.272727272727273</v>
      </c>
      <c r="M6" s="271">
        <v>3</v>
      </c>
      <c r="N6" s="271">
        <v>0</v>
      </c>
      <c r="O6" s="271">
        <v>3</v>
      </c>
      <c r="P6" s="271">
        <v>0</v>
      </c>
      <c r="Q6" s="288">
        <v>52.333333333333336</v>
      </c>
      <c r="R6" s="268">
        <v>4</v>
      </c>
      <c r="S6" s="268">
        <v>0</v>
      </c>
      <c r="T6" s="268">
        <v>4</v>
      </c>
      <c r="U6" s="268">
        <v>1</v>
      </c>
      <c r="V6" s="268">
        <v>58.25</v>
      </c>
      <c r="W6" s="289">
        <v>2</v>
      </c>
      <c r="X6" s="289">
        <v>0</v>
      </c>
      <c r="Y6" s="289">
        <v>2</v>
      </c>
      <c r="Z6" s="289">
        <v>0</v>
      </c>
      <c r="AA6" s="289">
        <v>43</v>
      </c>
      <c r="AB6" s="281">
        <v>15</v>
      </c>
      <c r="AC6" s="281">
        <v>3</v>
      </c>
      <c r="AD6" s="281">
        <v>12</v>
      </c>
      <c r="AE6" s="281">
        <v>0</v>
      </c>
      <c r="AF6" s="281">
        <v>46.93333333333333</v>
      </c>
      <c r="AG6" s="277">
        <v>21</v>
      </c>
      <c r="AH6" s="277">
        <v>5</v>
      </c>
      <c r="AI6" s="277">
        <v>16</v>
      </c>
      <c r="AJ6" s="277">
        <v>0</v>
      </c>
      <c r="AK6" s="277">
        <v>42.476190476190474</v>
      </c>
      <c r="AL6" s="286">
        <v>43</v>
      </c>
      <c r="AM6" s="286">
        <v>14</v>
      </c>
      <c r="AN6" s="286">
        <v>29</v>
      </c>
      <c r="AO6" s="286">
        <v>2</v>
      </c>
      <c r="AP6" s="286">
        <v>46.418604651162788</v>
      </c>
      <c r="AQ6" s="262">
        <v>16</v>
      </c>
      <c r="AR6" s="262">
        <v>4</v>
      </c>
      <c r="AS6" s="262">
        <v>12</v>
      </c>
      <c r="AT6" s="262">
        <v>0</v>
      </c>
      <c r="AU6" s="262">
        <v>37.75</v>
      </c>
      <c r="AV6" s="271">
        <v>0</v>
      </c>
      <c r="AW6" s="271">
        <v>0</v>
      </c>
      <c r="AX6" s="271">
        <v>0</v>
      </c>
      <c r="AY6" s="271">
        <v>0</v>
      </c>
      <c r="AZ6" s="271">
        <v>0</v>
      </c>
      <c r="BA6" s="273">
        <v>5</v>
      </c>
      <c r="BB6" s="273">
        <v>0</v>
      </c>
      <c r="BC6" s="273">
        <v>5</v>
      </c>
      <c r="BD6" s="273">
        <v>1</v>
      </c>
      <c r="BE6" s="273">
        <v>49.2</v>
      </c>
      <c r="BF6" s="281">
        <v>0</v>
      </c>
      <c r="BG6" s="281">
        <v>0</v>
      </c>
      <c r="BH6" s="281">
        <v>0</v>
      </c>
      <c r="BI6" s="281">
        <v>0</v>
      </c>
      <c r="BJ6" s="281">
        <v>0</v>
      </c>
      <c r="BK6" s="271">
        <v>0</v>
      </c>
      <c r="BL6" s="271">
        <v>0</v>
      </c>
      <c r="BM6" s="271">
        <v>0</v>
      </c>
      <c r="BN6" s="271">
        <v>0</v>
      </c>
      <c r="BO6" s="271">
        <v>0</v>
      </c>
      <c r="BP6" s="286">
        <v>0</v>
      </c>
      <c r="BQ6" s="290">
        <v>0</v>
      </c>
      <c r="BR6" s="286">
        <v>0</v>
      </c>
      <c r="BS6" s="286">
        <v>0</v>
      </c>
      <c r="BT6" s="291">
        <v>0</v>
      </c>
      <c r="BU6" s="308">
        <v>194</v>
      </c>
      <c r="BV6" s="312">
        <v>29</v>
      </c>
      <c r="BW6" s="596">
        <v>0.14948453608247422</v>
      </c>
      <c r="BX6" s="308">
        <v>19</v>
      </c>
      <c r="BY6" s="596">
        <v>9.7938144329896906E-2</v>
      </c>
      <c r="BZ6" s="312">
        <v>0</v>
      </c>
    </row>
    <row r="8" spans="1:78" x14ac:dyDescent="0.25">
      <c r="BP8" s="255"/>
    </row>
  </sheetData>
  <autoFilter ref="A4:BT6">
    <sortState ref="A6:BT58">
      <sortCondition ref="A3:A57"/>
    </sortState>
  </autoFilter>
  <mergeCells count="17">
    <mergeCell ref="B3:B4"/>
    <mergeCell ref="A3:A4"/>
    <mergeCell ref="BF3:BJ3"/>
    <mergeCell ref="BK3:BO3"/>
    <mergeCell ref="C3:G3"/>
    <mergeCell ref="H3:L3"/>
    <mergeCell ref="M3:Q3"/>
    <mergeCell ref="R3:V3"/>
    <mergeCell ref="BU3:BZ3"/>
    <mergeCell ref="BP3:BT3"/>
    <mergeCell ref="W3:AA3"/>
    <mergeCell ref="AB3:AF3"/>
    <mergeCell ref="AG3:AK3"/>
    <mergeCell ref="AL3:AP3"/>
    <mergeCell ref="AQ3:AU3"/>
    <mergeCell ref="AV3:AZ3"/>
    <mergeCell ref="BA3:BE3"/>
  </mergeCells>
  <pageMargins left="0.31496062992125984" right="0.11811023622047245" top="0.23622047244094491" bottom="0.39370078740157483" header="0.19685039370078741" footer="0.19685039370078741"/>
  <pageSetup paperSize="9" fitToWidth="0" fitToHeight="0" orientation="landscape" r:id="rId1"/>
  <headerFooter>
    <oddFooter>&amp;LРезультаты выпускников текущего года (ВТГ) ЕГЭ-2020  по АТЕ&amp;CСтр. &amp;P из &amp;N</oddFooter>
  </headerFooter>
  <colBreaks count="1" manualBreakCount="1">
    <brk id="7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6"/>
  <sheetViews>
    <sheetView zoomScaleNormal="100" workbookViewId="0">
      <pane xSplit="2" topLeftCell="C1" activePane="topRight" state="frozen"/>
      <selection pane="topRight" activeCell="C6" sqref="C6:AZ6"/>
    </sheetView>
  </sheetViews>
  <sheetFormatPr defaultColWidth="8.28515625" defaultRowHeight="15" x14ac:dyDescent="0.25"/>
  <cols>
    <col min="1" max="1" width="6.42578125" style="51" customWidth="1"/>
    <col min="2" max="2" width="28.42578125" customWidth="1"/>
    <col min="3" max="6" width="7" style="20" customWidth="1"/>
    <col min="7" max="7" width="7" style="236" customWidth="1"/>
    <col min="8" max="11" width="7" style="20" customWidth="1"/>
    <col min="12" max="12" width="7" style="236" customWidth="1"/>
    <col min="13" max="16" width="7" style="20" customWidth="1"/>
    <col min="17" max="17" width="7" style="236" customWidth="1"/>
    <col min="18" max="52" width="7" style="20" customWidth="1"/>
  </cols>
  <sheetData>
    <row r="1" spans="1:52" s="60" customFormat="1" ht="17.25" x14ac:dyDescent="0.3">
      <c r="A1" s="184" t="s">
        <v>302</v>
      </c>
      <c r="B1" s="253" t="s">
        <v>107</v>
      </c>
      <c r="C1" s="22"/>
      <c r="D1" s="22"/>
      <c r="E1" s="22"/>
      <c r="F1" s="22"/>
      <c r="G1" s="22"/>
      <c r="H1" s="22"/>
      <c r="I1" s="22"/>
      <c r="J1" s="22"/>
      <c r="K1" s="22"/>
      <c r="L1" s="238"/>
      <c r="M1" s="22"/>
      <c r="N1" s="22"/>
      <c r="O1" s="22"/>
      <c r="P1" s="22"/>
      <c r="Q1" s="238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s="13" customFormat="1" ht="18" thickBot="1" x14ac:dyDescent="0.35">
      <c r="A2" s="184"/>
      <c r="B2" s="307" t="s">
        <v>159</v>
      </c>
      <c r="C2" s="22"/>
      <c r="D2" s="22"/>
      <c r="E2" s="22"/>
      <c r="F2" s="22"/>
      <c r="G2" s="22"/>
      <c r="H2" s="22"/>
      <c r="I2" s="22"/>
      <c r="J2" s="22"/>
      <c r="K2" s="22"/>
      <c r="L2" s="238"/>
      <c r="M2" s="22"/>
      <c r="N2" s="22"/>
      <c r="O2" s="22"/>
      <c r="P2" s="22"/>
      <c r="Q2" s="238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</row>
    <row r="3" spans="1:52" s="35" customFormat="1" ht="15" customHeight="1" thickBot="1" x14ac:dyDescent="0.3">
      <c r="A3" s="975" t="s">
        <v>20</v>
      </c>
      <c r="B3" s="978" t="s">
        <v>21</v>
      </c>
      <c r="C3" s="1064" t="s">
        <v>8</v>
      </c>
      <c r="D3" s="1064"/>
      <c r="E3" s="1064"/>
      <c r="F3" s="1064"/>
      <c r="G3" s="1064"/>
      <c r="H3" s="1065" t="s">
        <v>78</v>
      </c>
      <c r="I3" s="1066"/>
      <c r="J3" s="1066"/>
      <c r="K3" s="1066"/>
      <c r="L3" s="1067"/>
      <c r="M3" s="1054" t="s">
        <v>5</v>
      </c>
      <c r="N3" s="1055"/>
      <c r="O3" s="1055"/>
      <c r="P3" s="1055"/>
      <c r="Q3" s="1068"/>
      <c r="R3" s="1069" t="s">
        <v>14</v>
      </c>
      <c r="S3" s="1070"/>
      <c r="T3" s="1070"/>
      <c r="U3" s="1070"/>
      <c r="V3" s="1071"/>
      <c r="W3" s="1041" t="s">
        <v>13</v>
      </c>
      <c r="X3" s="1042"/>
      <c r="Y3" s="1042"/>
      <c r="Z3" s="1042"/>
      <c r="AA3" s="1043"/>
      <c r="AB3" s="1044" t="s">
        <v>7</v>
      </c>
      <c r="AC3" s="1045"/>
      <c r="AD3" s="1045"/>
      <c r="AE3" s="1045"/>
      <c r="AF3" s="1046"/>
      <c r="AG3" s="1047" t="s">
        <v>11</v>
      </c>
      <c r="AH3" s="1048"/>
      <c r="AI3" s="1048"/>
      <c r="AJ3" s="1048"/>
      <c r="AK3" s="1049"/>
      <c r="AL3" s="1038" t="s">
        <v>10</v>
      </c>
      <c r="AM3" s="1039"/>
      <c r="AN3" s="1039"/>
      <c r="AO3" s="1039"/>
      <c r="AP3" s="1050"/>
      <c r="AQ3" s="1051" t="s">
        <v>6</v>
      </c>
      <c r="AR3" s="1052"/>
      <c r="AS3" s="1052"/>
      <c r="AT3" s="1052"/>
      <c r="AU3" s="1053"/>
      <c r="AV3" s="1062" t="s">
        <v>4</v>
      </c>
      <c r="AW3" s="1055"/>
      <c r="AX3" s="1055"/>
      <c r="AY3" s="1055"/>
      <c r="AZ3" s="1063"/>
    </row>
    <row r="4" spans="1:52" s="35" customFormat="1" ht="45.75" thickBot="1" x14ac:dyDescent="0.3">
      <c r="A4" s="976"/>
      <c r="B4" s="1060"/>
      <c r="C4" s="313" t="s">
        <v>24</v>
      </c>
      <c r="D4" s="314" t="s">
        <v>109</v>
      </c>
      <c r="E4" s="314" t="s">
        <v>110</v>
      </c>
      <c r="F4" s="314" t="s">
        <v>26</v>
      </c>
      <c r="G4" s="315" t="s">
        <v>23</v>
      </c>
      <c r="H4" s="316" t="s">
        <v>24</v>
      </c>
      <c r="I4" s="317" t="s">
        <v>109</v>
      </c>
      <c r="J4" s="317" t="s">
        <v>110</v>
      </c>
      <c r="K4" s="317" t="s">
        <v>26</v>
      </c>
      <c r="L4" s="318" t="s">
        <v>23</v>
      </c>
      <c r="M4" s="319" t="s">
        <v>24</v>
      </c>
      <c r="N4" s="181" t="s">
        <v>109</v>
      </c>
      <c r="O4" s="181" t="s">
        <v>110</v>
      </c>
      <c r="P4" s="181" t="s">
        <v>26</v>
      </c>
      <c r="Q4" s="320" t="s">
        <v>23</v>
      </c>
      <c r="R4" s="179" t="s">
        <v>24</v>
      </c>
      <c r="S4" s="180" t="s">
        <v>109</v>
      </c>
      <c r="T4" s="180" t="s">
        <v>110</v>
      </c>
      <c r="U4" s="180" t="s">
        <v>26</v>
      </c>
      <c r="V4" s="182" t="s">
        <v>23</v>
      </c>
      <c r="W4" s="321" t="s">
        <v>24</v>
      </c>
      <c r="X4" s="322" t="s">
        <v>109</v>
      </c>
      <c r="Y4" s="322" t="s">
        <v>110</v>
      </c>
      <c r="Z4" s="322" t="s">
        <v>26</v>
      </c>
      <c r="AA4" s="323" t="s">
        <v>23</v>
      </c>
      <c r="AB4" s="324" t="s">
        <v>24</v>
      </c>
      <c r="AC4" s="325" t="s">
        <v>109</v>
      </c>
      <c r="AD4" s="325" t="s">
        <v>110</v>
      </c>
      <c r="AE4" s="325" t="s">
        <v>26</v>
      </c>
      <c r="AF4" s="326" t="s">
        <v>23</v>
      </c>
      <c r="AG4" s="327" t="s">
        <v>24</v>
      </c>
      <c r="AH4" s="328" t="s">
        <v>109</v>
      </c>
      <c r="AI4" s="328" t="s">
        <v>110</v>
      </c>
      <c r="AJ4" s="328" t="s">
        <v>26</v>
      </c>
      <c r="AK4" s="329" t="s">
        <v>23</v>
      </c>
      <c r="AL4" s="313" t="s">
        <v>24</v>
      </c>
      <c r="AM4" s="314" t="s">
        <v>109</v>
      </c>
      <c r="AN4" s="314" t="s">
        <v>110</v>
      </c>
      <c r="AO4" s="314" t="s">
        <v>26</v>
      </c>
      <c r="AP4" s="330" t="s">
        <v>23</v>
      </c>
      <c r="AQ4" s="316" t="s">
        <v>24</v>
      </c>
      <c r="AR4" s="317" t="s">
        <v>109</v>
      </c>
      <c r="AS4" s="317" t="s">
        <v>110</v>
      </c>
      <c r="AT4" s="317" t="s">
        <v>26</v>
      </c>
      <c r="AU4" s="331" t="s">
        <v>23</v>
      </c>
      <c r="AV4" s="338" t="s">
        <v>24</v>
      </c>
      <c r="AW4" s="181" t="s">
        <v>109</v>
      </c>
      <c r="AX4" s="181" t="s">
        <v>110</v>
      </c>
      <c r="AY4" s="181" t="s">
        <v>26</v>
      </c>
      <c r="AZ4" s="339" t="s">
        <v>23</v>
      </c>
    </row>
    <row r="5" spans="1:52" x14ac:dyDescent="0.25">
      <c r="A5" s="294">
        <v>115</v>
      </c>
      <c r="B5" s="461" t="s">
        <v>18</v>
      </c>
      <c r="C5" s="259">
        <v>2</v>
      </c>
      <c r="D5" s="41">
        <v>0</v>
      </c>
      <c r="E5" s="41">
        <v>2</v>
      </c>
      <c r="F5" s="41">
        <v>0</v>
      </c>
      <c r="G5" s="260">
        <v>74</v>
      </c>
      <c r="H5" s="264">
        <v>3</v>
      </c>
      <c r="I5" s="256">
        <v>3</v>
      </c>
      <c r="J5" s="256">
        <v>0</v>
      </c>
      <c r="K5" s="256">
        <v>0</v>
      </c>
      <c r="L5" s="265">
        <v>15.333333333333334</v>
      </c>
      <c r="M5" s="261">
        <v>2</v>
      </c>
      <c r="N5" s="40">
        <v>0</v>
      </c>
      <c r="O5" s="40">
        <v>2</v>
      </c>
      <c r="P5" s="40">
        <v>0</v>
      </c>
      <c r="Q5" s="266">
        <v>49.5</v>
      </c>
      <c r="R5" s="147">
        <v>0</v>
      </c>
      <c r="S5" s="19">
        <v>0</v>
      </c>
      <c r="T5" s="19">
        <v>0</v>
      </c>
      <c r="U5" s="19">
        <v>0</v>
      </c>
      <c r="V5" s="272">
        <v>0</v>
      </c>
      <c r="W5" s="267">
        <v>2</v>
      </c>
      <c r="X5" s="257">
        <v>2</v>
      </c>
      <c r="Y5" s="257">
        <v>0</v>
      </c>
      <c r="Z5" s="257">
        <v>0</v>
      </c>
      <c r="AA5" s="280">
        <v>28</v>
      </c>
      <c r="AB5" s="282">
        <v>2</v>
      </c>
      <c r="AC5" s="43">
        <v>1</v>
      </c>
      <c r="AD5" s="43">
        <v>1</v>
      </c>
      <c r="AE5" s="43">
        <v>0</v>
      </c>
      <c r="AF5" s="283">
        <v>38</v>
      </c>
      <c r="AG5" s="278">
        <v>2</v>
      </c>
      <c r="AH5" s="164">
        <v>1</v>
      </c>
      <c r="AI5" s="164">
        <v>1</v>
      </c>
      <c r="AJ5" s="164">
        <v>0</v>
      </c>
      <c r="AK5" s="279">
        <v>42.5</v>
      </c>
      <c r="AL5" s="259">
        <v>9</v>
      </c>
      <c r="AM5" s="41">
        <v>7</v>
      </c>
      <c r="AN5" s="41">
        <v>2</v>
      </c>
      <c r="AO5" s="41">
        <v>0</v>
      </c>
      <c r="AP5" s="275">
        <v>29.555555555555557</v>
      </c>
      <c r="AQ5" s="264">
        <v>4</v>
      </c>
      <c r="AR5" s="256">
        <v>1</v>
      </c>
      <c r="AS5" s="256">
        <v>3</v>
      </c>
      <c r="AT5" s="256">
        <v>0</v>
      </c>
      <c r="AU5" s="276">
        <v>31.25</v>
      </c>
      <c r="AV5" s="147">
        <v>0</v>
      </c>
      <c r="AW5" s="19">
        <v>0</v>
      </c>
      <c r="AX5" s="19">
        <v>0</v>
      </c>
      <c r="AY5" s="19">
        <v>0</v>
      </c>
      <c r="AZ5" s="272">
        <v>0</v>
      </c>
    </row>
    <row r="6" spans="1:52" s="258" customFormat="1" ht="24" customHeight="1" x14ac:dyDescent="0.25">
      <c r="A6" s="284"/>
      <c r="B6" s="285" t="s">
        <v>43</v>
      </c>
      <c r="C6" s="286">
        <v>2</v>
      </c>
      <c r="D6" s="286">
        <v>0</v>
      </c>
      <c r="E6" s="286">
        <v>2</v>
      </c>
      <c r="F6" s="286">
        <v>0</v>
      </c>
      <c r="G6" s="287">
        <v>74</v>
      </c>
      <c r="H6" s="262">
        <v>3</v>
      </c>
      <c r="I6" s="262">
        <v>3</v>
      </c>
      <c r="J6" s="262">
        <v>0</v>
      </c>
      <c r="K6" s="262">
        <v>0</v>
      </c>
      <c r="L6" s="263">
        <v>15.333333333333334</v>
      </c>
      <c r="M6" s="271">
        <v>2</v>
      </c>
      <c r="N6" s="271">
        <v>0</v>
      </c>
      <c r="O6" s="271">
        <v>2</v>
      </c>
      <c r="P6" s="271">
        <v>0</v>
      </c>
      <c r="Q6" s="288">
        <v>49.5</v>
      </c>
      <c r="R6" s="268">
        <v>0</v>
      </c>
      <c r="S6" s="268">
        <v>0</v>
      </c>
      <c r="T6" s="268">
        <v>0</v>
      </c>
      <c r="U6" s="268">
        <v>0</v>
      </c>
      <c r="V6" s="268">
        <v>0</v>
      </c>
      <c r="W6" s="289">
        <v>2</v>
      </c>
      <c r="X6" s="289">
        <v>2</v>
      </c>
      <c r="Y6" s="289">
        <v>0</v>
      </c>
      <c r="Z6" s="289">
        <v>0</v>
      </c>
      <c r="AA6" s="289">
        <v>28</v>
      </c>
      <c r="AB6" s="281">
        <v>2</v>
      </c>
      <c r="AC6" s="281">
        <v>1</v>
      </c>
      <c r="AD6" s="281">
        <v>1</v>
      </c>
      <c r="AE6" s="281">
        <v>0</v>
      </c>
      <c r="AF6" s="281">
        <v>38</v>
      </c>
      <c r="AG6" s="277">
        <v>2</v>
      </c>
      <c r="AH6" s="277">
        <v>1</v>
      </c>
      <c r="AI6" s="277">
        <v>1</v>
      </c>
      <c r="AJ6" s="277">
        <v>0</v>
      </c>
      <c r="AK6" s="277">
        <v>42.5</v>
      </c>
      <c r="AL6" s="286">
        <v>9</v>
      </c>
      <c r="AM6" s="286">
        <v>7</v>
      </c>
      <c r="AN6" s="286">
        <v>2</v>
      </c>
      <c r="AO6" s="286">
        <v>0</v>
      </c>
      <c r="AP6" s="286">
        <v>29.555555555555557</v>
      </c>
      <c r="AQ6" s="262">
        <v>4</v>
      </c>
      <c r="AR6" s="262">
        <v>1</v>
      </c>
      <c r="AS6" s="262">
        <v>3</v>
      </c>
      <c r="AT6" s="262">
        <v>0</v>
      </c>
      <c r="AU6" s="262">
        <v>31.25</v>
      </c>
      <c r="AV6" s="271">
        <v>0</v>
      </c>
      <c r="AW6" s="271">
        <v>0</v>
      </c>
      <c r="AX6" s="271">
        <v>0</v>
      </c>
      <c r="AY6" s="271">
        <v>0</v>
      </c>
      <c r="AZ6" s="271">
        <v>0</v>
      </c>
    </row>
  </sheetData>
  <autoFilter ref="A4:AZ6">
    <sortState ref="A6:CA57">
      <sortCondition ref="A3:A57"/>
    </sortState>
  </autoFilter>
  <mergeCells count="12">
    <mergeCell ref="A3:A4"/>
    <mergeCell ref="B3:B4"/>
    <mergeCell ref="C3:G3"/>
    <mergeCell ref="H3:L3"/>
    <mergeCell ref="M3:Q3"/>
    <mergeCell ref="AV3:AZ3"/>
    <mergeCell ref="R3:V3"/>
    <mergeCell ref="W3:AA3"/>
    <mergeCell ref="AB3:AF3"/>
    <mergeCell ref="AG3:AK3"/>
    <mergeCell ref="AL3:AP3"/>
    <mergeCell ref="AQ3:AU3"/>
  </mergeCells>
  <pageMargins left="0.27559055118110237" right="0.23622047244094491" top="0.23622047244094491" bottom="0.39370078740157483" header="0.19685039370078741" footer="0.19685039370078741"/>
  <pageSetup paperSize="9" fitToWidth="0" fitToHeight="0" orientation="landscape" r:id="rId1"/>
  <headerFooter>
    <oddFooter>&amp;LРезультаты ЕГЭ-2020  по АТЕ (ВПЛ)&amp;CСтр. &amp;P из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4"/>
  <sheetViews>
    <sheetView zoomScaleNormal="100" workbookViewId="0">
      <pane xSplit="2" topLeftCell="C1" activePane="topRight" state="frozen"/>
      <selection pane="topRight" activeCell="A5" sqref="A5:XFD7"/>
    </sheetView>
  </sheetViews>
  <sheetFormatPr defaultColWidth="8.28515625" defaultRowHeight="15" x14ac:dyDescent="0.25"/>
  <cols>
    <col min="1" max="1" width="6.42578125" style="51" customWidth="1"/>
    <col min="2" max="2" width="28.42578125" customWidth="1"/>
    <col min="3" max="6" width="7" style="20" customWidth="1"/>
    <col min="7" max="7" width="7" style="236" customWidth="1"/>
    <col min="8" max="11" width="7" style="20" customWidth="1"/>
    <col min="12" max="12" width="7" style="236" customWidth="1"/>
    <col min="13" max="16" width="7" style="20" customWidth="1"/>
    <col min="17" max="17" width="7" style="236" customWidth="1"/>
    <col min="18" max="21" width="7" style="20" customWidth="1"/>
    <col min="22" max="22" width="7" style="236" customWidth="1"/>
    <col min="23" max="26" width="7" style="20" customWidth="1"/>
    <col min="27" max="27" width="7" style="236" customWidth="1"/>
    <col min="28" max="31" width="7" style="20" customWidth="1"/>
    <col min="32" max="32" width="7" style="236" customWidth="1"/>
    <col min="33" max="36" width="7" style="20" customWidth="1"/>
    <col min="37" max="37" width="7" style="236" customWidth="1"/>
    <col min="38" max="41" width="7" style="20" customWidth="1"/>
    <col min="42" max="42" width="7" style="236" customWidth="1"/>
    <col min="43" max="46" width="7" style="20" customWidth="1"/>
    <col min="47" max="47" width="7" style="236" customWidth="1"/>
    <col min="48" max="51" width="7" style="20" customWidth="1"/>
    <col min="52" max="52" width="7" style="236" customWidth="1"/>
    <col min="53" max="53" width="8.28515625" style="13"/>
  </cols>
  <sheetData>
    <row r="1" spans="1:53" s="60" customFormat="1" ht="17.25" x14ac:dyDescent="0.3">
      <c r="A1" s="184" t="s">
        <v>303</v>
      </c>
      <c r="B1" s="253" t="s">
        <v>107</v>
      </c>
      <c r="C1" s="22"/>
      <c r="D1" s="22"/>
      <c r="E1" s="22"/>
      <c r="F1" s="22"/>
      <c r="G1" s="238"/>
      <c r="H1" s="22"/>
      <c r="I1" s="22"/>
      <c r="J1" s="22"/>
      <c r="K1" s="22"/>
      <c r="L1" s="238"/>
      <c r="M1" s="22"/>
      <c r="N1" s="22"/>
      <c r="O1" s="22"/>
      <c r="P1" s="22"/>
      <c r="Q1" s="238"/>
      <c r="R1" s="22"/>
      <c r="S1" s="22"/>
      <c r="T1" s="22"/>
      <c r="U1" s="22"/>
      <c r="V1" s="238"/>
      <c r="W1" s="22"/>
      <c r="X1" s="22"/>
      <c r="Y1" s="22"/>
      <c r="Z1" s="22"/>
      <c r="AA1" s="238"/>
      <c r="AB1" s="22"/>
      <c r="AC1" s="22"/>
      <c r="AD1" s="22"/>
      <c r="AE1" s="22"/>
      <c r="AF1" s="238"/>
      <c r="AG1" s="22"/>
      <c r="AH1" s="22"/>
      <c r="AI1" s="22"/>
      <c r="AJ1" s="22"/>
      <c r="AK1" s="238"/>
      <c r="AL1" s="22"/>
      <c r="AM1" s="22"/>
      <c r="AN1" s="22"/>
      <c r="AO1" s="22"/>
      <c r="AP1" s="238"/>
      <c r="AQ1" s="22"/>
      <c r="AR1" s="22"/>
      <c r="AS1" s="22"/>
      <c r="AT1" s="22"/>
      <c r="AU1" s="238"/>
      <c r="AV1" s="22"/>
      <c r="AW1" s="22"/>
      <c r="AX1" s="22"/>
      <c r="AY1" s="22"/>
      <c r="AZ1" s="238"/>
    </row>
    <row r="2" spans="1:53" s="13" customFormat="1" ht="18" thickBot="1" x14ac:dyDescent="0.35">
      <c r="A2" s="184"/>
      <c r="B2" s="307" t="s">
        <v>159</v>
      </c>
      <c r="C2" s="22"/>
      <c r="D2" s="22"/>
      <c r="E2" s="22"/>
      <c r="F2" s="22"/>
      <c r="G2" s="238"/>
      <c r="H2" s="22"/>
      <c r="I2" s="22"/>
      <c r="J2" s="22"/>
      <c r="K2" s="22"/>
      <c r="L2" s="238"/>
      <c r="M2" s="22"/>
      <c r="N2" s="22"/>
      <c r="O2" s="22"/>
      <c r="P2" s="22"/>
      <c r="Q2" s="238"/>
      <c r="R2" s="22"/>
      <c r="S2" s="22"/>
      <c r="T2" s="22"/>
      <c r="U2" s="22"/>
      <c r="V2" s="238"/>
      <c r="W2" s="22"/>
      <c r="X2" s="22"/>
      <c r="Y2" s="22"/>
      <c r="Z2" s="22"/>
      <c r="AA2" s="238"/>
      <c r="AB2" s="22"/>
      <c r="AC2" s="22"/>
      <c r="AD2" s="22"/>
      <c r="AE2" s="22"/>
      <c r="AF2" s="238"/>
      <c r="AG2" s="22"/>
      <c r="AH2" s="22"/>
      <c r="AI2" s="22"/>
      <c r="AJ2" s="22"/>
      <c r="AK2" s="238"/>
      <c r="AL2" s="22"/>
      <c r="AM2" s="22"/>
      <c r="AN2" s="22"/>
      <c r="AO2" s="22"/>
      <c r="AP2" s="238"/>
      <c r="AQ2" s="22"/>
      <c r="AR2" s="22"/>
      <c r="AS2" s="22"/>
      <c r="AT2" s="22"/>
      <c r="AU2" s="238"/>
      <c r="AV2" s="22"/>
      <c r="AW2" s="22"/>
      <c r="AX2" s="22"/>
      <c r="AY2" s="22"/>
      <c r="AZ2" s="238"/>
    </row>
    <row r="3" spans="1:53" s="35" customFormat="1" ht="15" customHeight="1" thickBot="1" x14ac:dyDescent="0.3">
      <c r="A3" s="975" t="s">
        <v>20</v>
      </c>
      <c r="B3" s="978" t="s">
        <v>21</v>
      </c>
      <c r="C3" s="1064" t="s">
        <v>8</v>
      </c>
      <c r="D3" s="1064"/>
      <c r="E3" s="1064"/>
      <c r="F3" s="1064"/>
      <c r="G3" s="1064"/>
      <c r="H3" s="1065" t="s">
        <v>78</v>
      </c>
      <c r="I3" s="1066"/>
      <c r="J3" s="1066"/>
      <c r="K3" s="1066"/>
      <c r="L3" s="1067"/>
      <c r="M3" s="1054" t="s">
        <v>5</v>
      </c>
      <c r="N3" s="1055"/>
      <c r="O3" s="1055"/>
      <c r="P3" s="1055"/>
      <c r="Q3" s="1068"/>
      <c r="R3" s="1069" t="s">
        <v>14</v>
      </c>
      <c r="S3" s="1070"/>
      <c r="T3" s="1070"/>
      <c r="U3" s="1070"/>
      <c r="V3" s="1071"/>
      <c r="W3" s="1041" t="s">
        <v>13</v>
      </c>
      <c r="X3" s="1042"/>
      <c r="Y3" s="1042"/>
      <c r="Z3" s="1042"/>
      <c r="AA3" s="1043"/>
      <c r="AB3" s="1044" t="s">
        <v>7</v>
      </c>
      <c r="AC3" s="1045"/>
      <c r="AD3" s="1045"/>
      <c r="AE3" s="1045"/>
      <c r="AF3" s="1046"/>
      <c r="AG3" s="1072" t="s">
        <v>11</v>
      </c>
      <c r="AH3" s="1039"/>
      <c r="AI3" s="1039"/>
      <c r="AJ3" s="1039"/>
      <c r="AK3" s="1040"/>
      <c r="AL3" s="1073" t="s">
        <v>10</v>
      </c>
      <c r="AM3" s="1052"/>
      <c r="AN3" s="1052"/>
      <c r="AO3" s="1052"/>
      <c r="AP3" s="1074"/>
      <c r="AQ3" s="1062" t="s">
        <v>6</v>
      </c>
      <c r="AR3" s="1055"/>
      <c r="AS3" s="1055"/>
      <c r="AT3" s="1055"/>
      <c r="AU3" s="1063"/>
      <c r="AV3" s="1057" t="s">
        <v>15</v>
      </c>
      <c r="AW3" s="1058"/>
      <c r="AX3" s="1058"/>
      <c r="AY3" s="1058"/>
      <c r="AZ3" s="1059"/>
      <c r="BA3" s="462"/>
    </row>
    <row r="4" spans="1:53" s="35" customFormat="1" ht="45.75" thickBot="1" x14ac:dyDescent="0.3">
      <c r="A4" s="976"/>
      <c r="B4" s="1060"/>
      <c r="C4" s="313" t="s">
        <v>24</v>
      </c>
      <c r="D4" s="314" t="s">
        <v>109</v>
      </c>
      <c r="E4" s="314" t="s">
        <v>110</v>
      </c>
      <c r="F4" s="314" t="s">
        <v>26</v>
      </c>
      <c r="G4" s="315" t="s">
        <v>23</v>
      </c>
      <c r="H4" s="316" t="s">
        <v>24</v>
      </c>
      <c r="I4" s="317" t="s">
        <v>109</v>
      </c>
      <c r="J4" s="317" t="s">
        <v>110</v>
      </c>
      <c r="K4" s="317" t="s">
        <v>26</v>
      </c>
      <c r="L4" s="318" t="s">
        <v>23</v>
      </c>
      <c r="M4" s="319" t="s">
        <v>24</v>
      </c>
      <c r="N4" s="181" t="s">
        <v>109</v>
      </c>
      <c r="O4" s="181" t="s">
        <v>110</v>
      </c>
      <c r="P4" s="181" t="s">
        <v>26</v>
      </c>
      <c r="Q4" s="320" t="s">
        <v>23</v>
      </c>
      <c r="R4" s="179" t="s">
        <v>24</v>
      </c>
      <c r="S4" s="180" t="s">
        <v>109</v>
      </c>
      <c r="T4" s="180" t="s">
        <v>110</v>
      </c>
      <c r="U4" s="180" t="s">
        <v>26</v>
      </c>
      <c r="V4" s="467" t="s">
        <v>23</v>
      </c>
      <c r="W4" s="321" t="s">
        <v>24</v>
      </c>
      <c r="X4" s="322" t="s">
        <v>109</v>
      </c>
      <c r="Y4" s="322" t="s">
        <v>110</v>
      </c>
      <c r="Z4" s="322" t="s">
        <v>26</v>
      </c>
      <c r="AA4" s="468" t="s">
        <v>23</v>
      </c>
      <c r="AB4" s="324" t="s">
        <v>24</v>
      </c>
      <c r="AC4" s="325" t="s">
        <v>109</v>
      </c>
      <c r="AD4" s="325" t="s">
        <v>110</v>
      </c>
      <c r="AE4" s="325" t="s">
        <v>26</v>
      </c>
      <c r="AF4" s="469" t="s">
        <v>23</v>
      </c>
      <c r="AG4" s="465" t="s">
        <v>24</v>
      </c>
      <c r="AH4" s="314" t="s">
        <v>109</v>
      </c>
      <c r="AI4" s="314" t="s">
        <v>110</v>
      </c>
      <c r="AJ4" s="314" t="s">
        <v>26</v>
      </c>
      <c r="AK4" s="470" t="s">
        <v>23</v>
      </c>
      <c r="AL4" s="466" t="s">
        <v>24</v>
      </c>
      <c r="AM4" s="317" t="s">
        <v>109</v>
      </c>
      <c r="AN4" s="317" t="s">
        <v>110</v>
      </c>
      <c r="AO4" s="317" t="s">
        <v>26</v>
      </c>
      <c r="AP4" s="471" t="s">
        <v>23</v>
      </c>
      <c r="AQ4" s="338" t="s">
        <v>24</v>
      </c>
      <c r="AR4" s="181" t="s">
        <v>109</v>
      </c>
      <c r="AS4" s="181" t="s">
        <v>110</v>
      </c>
      <c r="AT4" s="181" t="s">
        <v>26</v>
      </c>
      <c r="AU4" s="464" t="s">
        <v>23</v>
      </c>
      <c r="AV4" s="333" t="s">
        <v>24</v>
      </c>
      <c r="AW4" s="334" t="s">
        <v>109</v>
      </c>
      <c r="AX4" s="334" t="s">
        <v>110</v>
      </c>
      <c r="AY4" s="334" t="s">
        <v>26</v>
      </c>
      <c r="AZ4" s="472" t="s">
        <v>23</v>
      </c>
      <c r="BA4" s="462"/>
    </row>
  </sheetData>
  <autoFilter ref="A4:AZ4">
    <sortState ref="A6:CA57">
      <sortCondition ref="A3:A57"/>
    </sortState>
  </autoFilter>
  <mergeCells count="12">
    <mergeCell ref="AV3:AZ3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</mergeCells>
  <pageMargins left="0.27559055118110237" right="0.25" top="0.23622047244094491" bottom="0.39370078740157483" header="0.19685039370078741" footer="0.19685039370078741"/>
  <pageSetup paperSize="9" fitToWidth="0" fitToHeight="0" orientation="landscape" r:id="rId1"/>
  <headerFooter>
    <oddFooter>&amp;LРезультаты ЕГЭ-2020  по АТЕ (СПО)&amp;CСтр. &amp;P из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V16"/>
  <sheetViews>
    <sheetView topLeftCell="B1" workbookViewId="0">
      <selection activeCell="B4" sqref="B4"/>
    </sheetView>
  </sheetViews>
  <sheetFormatPr defaultRowHeight="15" x14ac:dyDescent="0.25"/>
  <cols>
    <col min="1" max="1" width="5" style="51" bestFit="1" customWidth="1"/>
    <col min="2" max="2" width="23.7109375" style="296" customWidth="1"/>
    <col min="3" max="3" width="8.140625" style="51" customWidth="1"/>
    <col min="4" max="4" width="32.28515625" style="296" customWidth="1"/>
    <col min="5" max="8" width="7.28515625" style="51" customWidth="1"/>
    <col min="9" max="9" width="7.28515625" style="37" customWidth="1"/>
    <col min="10" max="13" width="7.28515625" style="51" customWidth="1"/>
    <col min="14" max="14" width="7.28515625" style="37" customWidth="1"/>
    <col min="15" max="18" width="7.28515625" style="51" customWidth="1"/>
    <col min="19" max="19" width="7.28515625" style="37" customWidth="1"/>
    <col min="20" max="23" width="7.28515625" style="51" customWidth="1"/>
    <col min="24" max="24" width="7.28515625" style="37" customWidth="1"/>
    <col min="25" max="28" width="7.28515625" style="51" customWidth="1"/>
    <col min="29" max="29" width="7.28515625" style="37" customWidth="1"/>
    <col min="30" max="33" width="7.28515625" style="51" customWidth="1"/>
    <col min="34" max="34" width="7.28515625" style="37" customWidth="1"/>
    <col min="35" max="38" width="7.28515625" style="51" customWidth="1"/>
    <col min="39" max="39" width="7.28515625" style="37" customWidth="1"/>
    <col min="40" max="43" width="7.28515625" style="51" customWidth="1"/>
    <col min="44" max="44" width="7.28515625" style="37" customWidth="1"/>
    <col min="45" max="48" width="7.28515625" style="51" customWidth="1"/>
    <col min="49" max="49" width="7.28515625" style="37" customWidth="1"/>
    <col min="50" max="53" width="7.28515625" style="51" customWidth="1"/>
    <col min="54" max="54" width="7.28515625" style="37" customWidth="1"/>
    <col min="55" max="58" width="7.28515625" style="51" customWidth="1"/>
    <col min="59" max="59" width="7.28515625" style="37" customWidth="1"/>
    <col min="60" max="63" width="7.28515625" style="51" customWidth="1"/>
    <col min="64" max="64" width="7.28515625" style="37" customWidth="1"/>
    <col min="65" max="68" width="7.28515625" style="51" customWidth="1"/>
    <col min="69" max="69" width="7.28515625" style="37" customWidth="1"/>
    <col min="70" max="73" width="7.28515625" style="51" customWidth="1"/>
    <col min="74" max="74" width="7.28515625" style="37" customWidth="1"/>
    <col min="75" max="16384" width="9.140625" style="296"/>
  </cols>
  <sheetData>
    <row r="1" spans="1:74" ht="15.75" thickBot="1" x14ac:dyDescent="0.3">
      <c r="A1" s="55" t="s">
        <v>305</v>
      </c>
      <c r="B1" s="295" t="s">
        <v>260</v>
      </c>
      <c r="C1" s="55"/>
      <c r="D1" s="295"/>
      <c r="E1" s="55"/>
      <c r="F1" s="55"/>
      <c r="G1" s="55"/>
      <c r="H1" s="55"/>
      <c r="I1" s="298"/>
      <c r="J1" s="55"/>
      <c r="K1" s="55"/>
      <c r="L1" s="55"/>
      <c r="M1" s="55"/>
      <c r="N1" s="298"/>
      <c r="O1" s="55"/>
      <c r="P1" s="55"/>
      <c r="Q1" s="55"/>
      <c r="R1" s="55"/>
      <c r="S1" s="298"/>
      <c r="T1" s="55"/>
      <c r="U1" s="55"/>
      <c r="V1" s="55"/>
      <c r="W1" s="55"/>
      <c r="X1" s="298"/>
      <c r="Y1" s="55"/>
      <c r="Z1" s="55"/>
      <c r="AA1" s="55"/>
      <c r="AB1" s="55"/>
      <c r="AC1" s="298"/>
      <c r="AD1" s="55"/>
      <c r="AE1" s="55"/>
      <c r="AF1" s="55"/>
      <c r="AG1" s="55"/>
      <c r="AH1" s="298"/>
      <c r="AI1" s="55"/>
      <c r="AJ1" s="55"/>
      <c r="AK1" s="55"/>
      <c r="AL1" s="55"/>
      <c r="AM1" s="298"/>
      <c r="AN1" s="55"/>
      <c r="AO1" s="55"/>
      <c r="AP1" s="55"/>
      <c r="AQ1" s="55"/>
      <c r="AR1" s="298"/>
      <c r="AS1" s="55"/>
      <c r="AT1" s="55"/>
      <c r="AU1" s="55"/>
      <c r="AV1" s="55"/>
      <c r="AW1" s="298"/>
      <c r="AX1" s="55"/>
      <c r="AY1" s="55"/>
      <c r="AZ1" s="55"/>
      <c r="BA1" s="55"/>
      <c r="BB1" s="298"/>
      <c r="BC1" s="55"/>
      <c r="BD1" s="55"/>
      <c r="BE1" s="55"/>
      <c r="BF1" s="55"/>
      <c r="BG1" s="298"/>
      <c r="BH1" s="55"/>
      <c r="BI1" s="55"/>
      <c r="BJ1" s="55"/>
      <c r="BK1" s="55"/>
      <c r="BL1" s="298"/>
      <c r="BM1" s="55"/>
      <c r="BN1" s="55"/>
      <c r="BO1" s="55"/>
      <c r="BP1" s="55"/>
      <c r="BQ1" s="298"/>
    </row>
    <row r="2" spans="1:74" s="235" customFormat="1" ht="15.75" thickBot="1" x14ac:dyDescent="0.3">
      <c r="A2" s="975" t="s">
        <v>16</v>
      </c>
      <c r="B2" s="975" t="s">
        <v>21</v>
      </c>
      <c r="C2" s="977" t="s">
        <v>59</v>
      </c>
      <c r="D2" s="978" t="s">
        <v>25</v>
      </c>
      <c r="E2" s="1078" t="s">
        <v>8</v>
      </c>
      <c r="F2" s="1076"/>
      <c r="G2" s="1076"/>
      <c r="H2" s="1076"/>
      <c r="I2" s="1079"/>
      <c r="J2" s="1078" t="s">
        <v>22</v>
      </c>
      <c r="K2" s="1076"/>
      <c r="L2" s="1076"/>
      <c r="M2" s="1076"/>
      <c r="N2" s="1079"/>
      <c r="O2" s="1075" t="s">
        <v>5</v>
      </c>
      <c r="P2" s="1076"/>
      <c r="Q2" s="1076"/>
      <c r="R2" s="1076"/>
      <c r="S2" s="1077"/>
      <c r="T2" s="1078" t="s">
        <v>14</v>
      </c>
      <c r="U2" s="1076"/>
      <c r="V2" s="1076"/>
      <c r="W2" s="1076"/>
      <c r="X2" s="1079"/>
      <c r="Y2" s="1075" t="s">
        <v>13</v>
      </c>
      <c r="Z2" s="1076"/>
      <c r="AA2" s="1076"/>
      <c r="AB2" s="1076"/>
      <c r="AC2" s="1077"/>
      <c r="AD2" s="1078" t="s">
        <v>7</v>
      </c>
      <c r="AE2" s="1076"/>
      <c r="AF2" s="1076"/>
      <c r="AG2" s="1076"/>
      <c r="AH2" s="1079"/>
      <c r="AI2" s="1075" t="s">
        <v>11</v>
      </c>
      <c r="AJ2" s="1076"/>
      <c r="AK2" s="1076"/>
      <c r="AL2" s="1076"/>
      <c r="AM2" s="1077"/>
      <c r="AN2" s="1078" t="s">
        <v>10</v>
      </c>
      <c r="AO2" s="1076"/>
      <c r="AP2" s="1076"/>
      <c r="AQ2" s="1076"/>
      <c r="AR2" s="1079"/>
      <c r="AS2" s="1075" t="s">
        <v>6</v>
      </c>
      <c r="AT2" s="1076"/>
      <c r="AU2" s="1076"/>
      <c r="AV2" s="1076"/>
      <c r="AW2" s="1077"/>
      <c r="AX2" s="1078" t="s">
        <v>4</v>
      </c>
      <c r="AY2" s="1076"/>
      <c r="AZ2" s="1076"/>
      <c r="BA2" s="1076"/>
      <c r="BB2" s="1079"/>
      <c r="BC2" s="1075" t="s">
        <v>15</v>
      </c>
      <c r="BD2" s="1076"/>
      <c r="BE2" s="1076"/>
      <c r="BF2" s="1076"/>
      <c r="BG2" s="1077"/>
      <c r="BH2" s="1080" t="s">
        <v>71</v>
      </c>
      <c r="BI2" s="1081"/>
      <c r="BJ2" s="1081"/>
      <c r="BK2" s="1081"/>
      <c r="BL2" s="1082"/>
      <c r="BM2" s="1081" t="s">
        <v>57</v>
      </c>
      <c r="BN2" s="1081"/>
      <c r="BO2" s="1081"/>
      <c r="BP2" s="1081"/>
      <c r="BQ2" s="1081"/>
      <c r="BR2" s="1080" t="s">
        <v>94</v>
      </c>
      <c r="BS2" s="1081"/>
      <c r="BT2" s="1081"/>
      <c r="BU2" s="1081"/>
      <c r="BV2" s="1082"/>
    </row>
    <row r="3" spans="1:74" s="297" customFormat="1" ht="30.75" thickBot="1" x14ac:dyDescent="0.3">
      <c r="A3" s="976"/>
      <c r="B3" s="976"/>
      <c r="C3" s="985"/>
      <c r="D3" s="1060"/>
      <c r="E3" s="302" t="s">
        <v>24</v>
      </c>
      <c r="F3" s="303" t="s">
        <v>109</v>
      </c>
      <c r="G3" s="303" t="s">
        <v>110</v>
      </c>
      <c r="H3" s="303" t="s">
        <v>26</v>
      </c>
      <c r="I3" s="304" t="s">
        <v>23</v>
      </c>
      <c r="J3" s="302" t="s">
        <v>24</v>
      </c>
      <c r="K3" s="303" t="s">
        <v>109</v>
      </c>
      <c r="L3" s="303" t="s">
        <v>110</v>
      </c>
      <c r="M3" s="303" t="s">
        <v>26</v>
      </c>
      <c r="N3" s="304" t="s">
        <v>23</v>
      </c>
      <c r="O3" s="305" t="s">
        <v>24</v>
      </c>
      <c r="P3" s="303" t="s">
        <v>109</v>
      </c>
      <c r="Q3" s="303" t="s">
        <v>110</v>
      </c>
      <c r="R3" s="303" t="s">
        <v>26</v>
      </c>
      <c r="S3" s="306" t="s">
        <v>23</v>
      </c>
      <c r="T3" s="302" t="s">
        <v>24</v>
      </c>
      <c r="U3" s="303" t="s">
        <v>109</v>
      </c>
      <c r="V3" s="303" t="s">
        <v>110</v>
      </c>
      <c r="W3" s="303" t="s">
        <v>26</v>
      </c>
      <c r="X3" s="304" t="s">
        <v>23</v>
      </c>
      <c r="Y3" s="305" t="s">
        <v>24</v>
      </c>
      <c r="Z3" s="303" t="s">
        <v>109</v>
      </c>
      <c r="AA3" s="303" t="s">
        <v>110</v>
      </c>
      <c r="AB3" s="303" t="s">
        <v>26</v>
      </c>
      <c r="AC3" s="306" t="s">
        <v>23</v>
      </c>
      <c r="AD3" s="302" t="s">
        <v>24</v>
      </c>
      <c r="AE3" s="303" t="s">
        <v>109</v>
      </c>
      <c r="AF3" s="303" t="s">
        <v>110</v>
      </c>
      <c r="AG3" s="303" t="s">
        <v>26</v>
      </c>
      <c r="AH3" s="304" t="s">
        <v>23</v>
      </c>
      <c r="AI3" s="305" t="s">
        <v>24</v>
      </c>
      <c r="AJ3" s="303" t="s">
        <v>109</v>
      </c>
      <c r="AK3" s="303" t="s">
        <v>110</v>
      </c>
      <c r="AL3" s="303" t="s">
        <v>26</v>
      </c>
      <c r="AM3" s="306" t="s">
        <v>23</v>
      </c>
      <c r="AN3" s="302" t="s">
        <v>24</v>
      </c>
      <c r="AO3" s="303" t="s">
        <v>109</v>
      </c>
      <c r="AP3" s="303" t="s">
        <v>110</v>
      </c>
      <c r="AQ3" s="303" t="s">
        <v>26</v>
      </c>
      <c r="AR3" s="304" t="s">
        <v>23</v>
      </c>
      <c r="AS3" s="305" t="s">
        <v>24</v>
      </c>
      <c r="AT3" s="303" t="s">
        <v>109</v>
      </c>
      <c r="AU3" s="303" t="s">
        <v>110</v>
      </c>
      <c r="AV3" s="303" t="s">
        <v>26</v>
      </c>
      <c r="AW3" s="306" t="s">
        <v>23</v>
      </c>
      <c r="AX3" s="302" t="s">
        <v>24</v>
      </c>
      <c r="AY3" s="303" t="s">
        <v>109</v>
      </c>
      <c r="AZ3" s="303" t="s">
        <v>110</v>
      </c>
      <c r="BA3" s="303" t="s">
        <v>26</v>
      </c>
      <c r="BB3" s="304" t="s">
        <v>23</v>
      </c>
      <c r="BC3" s="305" t="s">
        <v>24</v>
      </c>
      <c r="BD3" s="303" t="s">
        <v>109</v>
      </c>
      <c r="BE3" s="303" t="s">
        <v>110</v>
      </c>
      <c r="BF3" s="303" t="s">
        <v>26</v>
      </c>
      <c r="BG3" s="306" t="s">
        <v>23</v>
      </c>
      <c r="BH3" s="302" t="s">
        <v>24</v>
      </c>
      <c r="BI3" s="303" t="s">
        <v>109</v>
      </c>
      <c r="BJ3" s="303" t="s">
        <v>110</v>
      </c>
      <c r="BK3" s="303" t="s">
        <v>26</v>
      </c>
      <c r="BL3" s="304" t="s">
        <v>23</v>
      </c>
      <c r="BM3" s="305" t="s">
        <v>24</v>
      </c>
      <c r="BN3" s="303" t="s">
        <v>109</v>
      </c>
      <c r="BO3" s="303" t="s">
        <v>110</v>
      </c>
      <c r="BP3" s="303" t="s">
        <v>26</v>
      </c>
      <c r="BQ3" s="306" t="s">
        <v>23</v>
      </c>
      <c r="BR3" s="302" t="s">
        <v>24</v>
      </c>
      <c r="BS3" s="303" t="s">
        <v>109</v>
      </c>
      <c r="BT3" s="303" t="s">
        <v>110</v>
      </c>
      <c r="BU3" s="303" t="s">
        <v>26</v>
      </c>
      <c r="BV3" s="304" t="s">
        <v>23</v>
      </c>
    </row>
    <row r="4" spans="1:74" x14ac:dyDescent="0.25">
      <c r="A4" s="39">
        <v>285</v>
      </c>
      <c r="B4" s="481" t="s">
        <v>18</v>
      </c>
      <c r="C4" s="39">
        <v>150001</v>
      </c>
      <c r="D4" s="299" t="s">
        <v>28</v>
      </c>
      <c r="E4" s="47">
        <v>1</v>
      </c>
      <c r="F4" s="39">
        <v>0</v>
      </c>
      <c r="G4" s="39">
        <v>1</v>
      </c>
      <c r="H4" s="39">
        <v>0</v>
      </c>
      <c r="I4" s="151">
        <v>54</v>
      </c>
      <c r="J4" s="47">
        <v>0</v>
      </c>
      <c r="K4" s="39">
        <v>0</v>
      </c>
      <c r="L4" s="39">
        <v>0</v>
      </c>
      <c r="M4" s="39">
        <v>0</v>
      </c>
      <c r="N4" s="151">
        <v>0</v>
      </c>
      <c r="O4" s="300">
        <v>0</v>
      </c>
      <c r="P4" s="39">
        <v>0</v>
      </c>
      <c r="Q4" s="39">
        <v>0</v>
      </c>
      <c r="R4" s="39">
        <v>0</v>
      </c>
      <c r="S4" s="301">
        <v>0</v>
      </c>
      <c r="T4" s="47">
        <v>0</v>
      </c>
      <c r="U4" s="39">
        <v>0</v>
      </c>
      <c r="V4" s="39">
        <v>0</v>
      </c>
      <c r="W4" s="39">
        <v>0</v>
      </c>
      <c r="X4" s="151">
        <v>0</v>
      </c>
      <c r="Y4" s="300">
        <v>0</v>
      </c>
      <c r="Z4" s="39">
        <v>0</v>
      </c>
      <c r="AA4" s="39">
        <v>0</v>
      </c>
      <c r="AB4" s="39">
        <v>0</v>
      </c>
      <c r="AC4" s="301">
        <v>0</v>
      </c>
      <c r="AD4" s="47">
        <v>0</v>
      </c>
      <c r="AE4" s="39">
        <v>0</v>
      </c>
      <c r="AF4" s="39">
        <v>0</v>
      </c>
      <c r="AG4" s="39">
        <v>0</v>
      </c>
      <c r="AH4" s="151">
        <v>0</v>
      </c>
      <c r="AI4" s="300">
        <v>0</v>
      </c>
      <c r="AJ4" s="39">
        <v>0</v>
      </c>
      <c r="AK4" s="39">
        <v>0</v>
      </c>
      <c r="AL4" s="39">
        <v>0</v>
      </c>
      <c r="AM4" s="301">
        <v>0</v>
      </c>
      <c r="AN4" s="47">
        <v>0</v>
      </c>
      <c r="AO4" s="39">
        <v>0</v>
      </c>
      <c r="AP4" s="39">
        <v>0</v>
      </c>
      <c r="AQ4" s="39">
        <v>0</v>
      </c>
      <c r="AR4" s="151">
        <v>0</v>
      </c>
      <c r="AS4" s="300">
        <v>0</v>
      </c>
      <c r="AT4" s="39">
        <v>0</v>
      </c>
      <c r="AU4" s="39">
        <v>0</v>
      </c>
      <c r="AV4" s="39">
        <v>0</v>
      </c>
      <c r="AW4" s="301">
        <v>0</v>
      </c>
      <c r="AX4" s="47">
        <v>0</v>
      </c>
      <c r="AY4" s="39">
        <v>0</v>
      </c>
      <c r="AZ4" s="39">
        <v>0</v>
      </c>
      <c r="BA4" s="39">
        <v>0</v>
      </c>
      <c r="BB4" s="151">
        <v>0</v>
      </c>
      <c r="BC4" s="300">
        <v>0</v>
      </c>
      <c r="BD4" s="39">
        <v>0</v>
      </c>
      <c r="BE4" s="39">
        <v>0</v>
      </c>
      <c r="BF4" s="39">
        <v>0</v>
      </c>
      <c r="BG4" s="301">
        <v>0</v>
      </c>
      <c r="BH4" s="47">
        <v>0</v>
      </c>
      <c r="BI4" s="39">
        <v>0</v>
      </c>
      <c r="BJ4" s="39">
        <v>0</v>
      </c>
      <c r="BK4" s="39">
        <v>0</v>
      </c>
      <c r="BL4" s="151">
        <v>0</v>
      </c>
      <c r="BM4" s="300">
        <v>0</v>
      </c>
      <c r="BN4" s="39">
        <v>0</v>
      </c>
      <c r="BO4" s="39">
        <v>0</v>
      </c>
      <c r="BP4" s="39">
        <v>0</v>
      </c>
      <c r="BQ4" s="301">
        <v>0</v>
      </c>
      <c r="BR4" s="47">
        <v>0</v>
      </c>
      <c r="BS4" s="39">
        <v>0</v>
      </c>
      <c r="BT4" s="39">
        <v>0</v>
      </c>
      <c r="BU4" s="39">
        <v>0</v>
      </c>
      <c r="BV4" s="151">
        <v>0</v>
      </c>
    </row>
    <row r="5" spans="1:74" x14ac:dyDescent="0.25">
      <c r="A5" s="39">
        <v>286</v>
      </c>
      <c r="B5" s="481" t="s">
        <v>18</v>
      </c>
      <c r="C5" s="39">
        <v>150002</v>
      </c>
      <c r="D5" s="299" t="s">
        <v>29</v>
      </c>
      <c r="E5" s="47">
        <v>0</v>
      </c>
      <c r="F5" s="39">
        <v>0</v>
      </c>
      <c r="G5" s="39">
        <v>0</v>
      </c>
      <c r="H5" s="39">
        <v>0</v>
      </c>
      <c r="I5" s="151">
        <v>0</v>
      </c>
      <c r="J5" s="47">
        <v>0</v>
      </c>
      <c r="K5" s="39">
        <v>0</v>
      </c>
      <c r="L5" s="39">
        <v>0</v>
      </c>
      <c r="M5" s="39">
        <v>0</v>
      </c>
      <c r="N5" s="151">
        <v>0</v>
      </c>
      <c r="O5" s="300">
        <v>0</v>
      </c>
      <c r="P5" s="39">
        <v>0</v>
      </c>
      <c r="Q5" s="39">
        <v>0</v>
      </c>
      <c r="R5" s="39">
        <v>0</v>
      </c>
      <c r="S5" s="301">
        <v>0</v>
      </c>
      <c r="T5" s="47">
        <v>0</v>
      </c>
      <c r="U5" s="39">
        <v>0</v>
      </c>
      <c r="V5" s="39">
        <v>0</v>
      </c>
      <c r="W5" s="39">
        <v>0</v>
      </c>
      <c r="X5" s="151">
        <v>0</v>
      </c>
      <c r="Y5" s="300">
        <v>0</v>
      </c>
      <c r="Z5" s="39">
        <v>0</v>
      </c>
      <c r="AA5" s="39">
        <v>0</v>
      </c>
      <c r="AB5" s="39">
        <v>0</v>
      </c>
      <c r="AC5" s="301">
        <v>0</v>
      </c>
      <c r="AD5" s="47">
        <v>0</v>
      </c>
      <c r="AE5" s="39">
        <v>0</v>
      </c>
      <c r="AF5" s="39">
        <v>0</v>
      </c>
      <c r="AG5" s="39">
        <v>0</v>
      </c>
      <c r="AH5" s="151">
        <v>0</v>
      </c>
      <c r="AI5" s="300">
        <v>0</v>
      </c>
      <c r="AJ5" s="39">
        <v>0</v>
      </c>
      <c r="AK5" s="39">
        <v>0</v>
      </c>
      <c r="AL5" s="39">
        <v>0</v>
      </c>
      <c r="AM5" s="301">
        <v>0</v>
      </c>
      <c r="AN5" s="47">
        <v>0</v>
      </c>
      <c r="AO5" s="39">
        <v>0</v>
      </c>
      <c r="AP5" s="39">
        <v>0</v>
      </c>
      <c r="AQ5" s="39">
        <v>0</v>
      </c>
      <c r="AR5" s="151">
        <v>0</v>
      </c>
      <c r="AS5" s="300">
        <v>0</v>
      </c>
      <c r="AT5" s="39">
        <v>0</v>
      </c>
      <c r="AU5" s="39">
        <v>0</v>
      </c>
      <c r="AV5" s="39">
        <v>0</v>
      </c>
      <c r="AW5" s="301">
        <v>0</v>
      </c>
      <c r="AX5" s="47">
        <v>0</v>
      </c>
      <c r="AY5" s="39">
        <v>0</v>
      </c>
      <c r="AZ5" s="39">
        <v>0</v>
      </c>
      <c r="BA5" s="39">
        <v>0</v>
      </c>
      <c r="BB5" s="151">
        <v>0</v>
      </c>
      <c r="BC5" s="300">
        <v>0</v>
      </c>
      <c r="BD5" s="39">
        <v>0</v>
      </c>
      <c r="BE5" s="39">
        <v>0</v>
      </c>
      <c r="BF5" s="39">
        <v>0</v>
      </c>
      <c r="BG5" s="301">
        <v>0</v>
      </c>
      <c r="BH5" s="47">
        <v>0</v>
      </c>
      <c r="BI5" s="39">
        <v>0</v>
      </c>
      <c r="BJ5" s="39">
        <v>0</v>
      </c>
      <c r="BK5" s="39">
        <v>0</v>
      </c>
      <c r="BL5" s="151">
        <v>0</v>
      </c>
      <c r="BM5" s="300">
        <v>0</v>
      </c>
      <c r="BN5" s="39">
        <v>0</v>
      </c>
      <c r="BO5" s="39">
        <v>0</v>
      </c>
      <c r="BP5" s="39">
        <v>0</v>
      </c>
      <c r="BQ5" s="301">
        <v>0</v>
      </c>
      <c r="BR5" s="47">
        <v>0</v>
      </c>
      <c r="BS5" s="39">
        <v>0</v>
      </c>
      <c r="BT5" s="39">
        <v>0</v>
      </c>
      <c r="BU5" s="39">
        <v>0</v>
      </c>
      <c r="BV5" s="151">
        <v>0</v>
      </c>
    </row>
    <row r="6" spans="1:74" x14ac:dyDescent="0.25">
      <c r="A6" s="39">
        <v>287</v>
      </c>
      <c r="B6" s="481" t="s">
        <v>18</v>
      </c>
      <c r="C6" s="39">
        <v>150003</v>
      </c>
      <c r="D6" s="299" t="s">
        <v>30</v>
      </c>
      <c r="E6" s="47">
        <v>8</v>
      </c>
      <c r="F6" s="39">
        <v>0</v>
      </c>
      <c r="G6" s="39">
        <v>8</v>
      </c>
      <c r="H6" s="39">
        <v>0</v>
      </c>
      <c r="I6" s="151">
        <v>66.125</v>
      </c>
      <c r="J6" s="47">
        <v>0</v>
      </c>
      <c r="K6" s="39">
        <v>0</v>
      </c>
      <c r="L6" s="39">
        <v>0</v>
      </c>
      <c r="M6" s="39">
        <v>0</v>
      </c>
      <c r="N6" s="151">
        <v>0</v>
      </c>
      <c r="O6" s="300">
        <v>0</v>
      </c>
      <c r="P6" s="39">
        <v>0</v>
      </c>
      <c r="Q6" s="39">
        <v>0</v>
      </c>
      <c r="R6" s="39">
        <v>0</v>
      </c>
      <c r="S6" s="301">
        <v>0</v>
      </c>
      <c r="T6" s="47">
        <v>0</v>
      </c>
      <c r="U6" s="39">
        <v>0</v>
      </c>
      <c r="V6" s="39">
        <v>0</v>
      </c>
      <c r="W6" s="39">
        <v>0</v>
      </c>
      <c r="X6" s="151">
        <v>0</v>
      </c>
      <c r="Y6" s="300">
        <v>0</v>
      </c>
      <c r="Z6" s="39">
        <v>0</v>
      </c>
      <c r="AA6" s="39">
        <v>0</v>
      </c>
      <c r="AB6" s="39">
        <v>0</v>
      </c>
      <c r="AC6" s="301">
        <v>0</v>
      </c>
      <c r="AD6" s="47">
        <v>0</v>
      </c>
      <c r="AE6" s="39">
        <v>0</v>
      </c>
      <c r="AF6" s="39">
        <v>0</v>
      </c>
      <c r="AG6" s="39">
        <v>0</v>
      </c>
      <c r="AH6" s="151">
        <v>0</v>
      </c>
      <c r="AI6" s="300">
        <v>4</v>
      </c>
      <c r="AJ6" s="39">
        <v>2</v>
      </c>
      <c r="AK6" s="39">
        <v>2</v>
      </c>
      <c r="AL6" s="39">
        <v>0</v>
      </c>
      <c r="AM6" s="301">
        <v>34.5</v>
      </c>
      <c r="AN6" s="47">
        <v>7</v>
      </c>
      <c r="AO6" s="39">
        <v>4</v>
      </c>
      <c r="AP6" s="39">
        <v>3</v>
      </c>
      <c r="AQ6" s="39">
        <v>0</v>
      </c>
      <c r="AR6" s="151">
        <v>42.714285714285715</v>
      </c>
      <c r="AS6" s="300">
        <v>2</v>
      </c>
      <c r="AT6" s="39">
        <v>0</v>
      </c>
      <c r="AU6" s="39">
        <v>2</v>
      </c>
      <c r="AV6" s="39">
        <v>0</v>
      </c>
      <c r="AW6" s="301">
        <v>34</v>
      </c>
      <c r="AX6" s="47">
        <v>0</v>
      </c>
      <c r="AY6" s="39">
        <v>0</v>
      </c>
      <c r="AZ6" s="39">
        <v>0</v>
      </c>
      <c r="BA6" s="39">
        <v>0</v>
      </c>
      <c r="BB6" s="151">
        <v>0</v>
      </c>
      <c r="BC6" s="300">
        <v>0</v>
      </c>
      <c r="BD6" s="39">
        <v>0</v>
      </c>
      <c r="BE6" s="39">
        <v>0</v>
      </c>
      <c r="BF6" s="39">
        <v>0</v>
      </c>
      <c r="BG6" s="301">
        <v>0</v>
      </c>
      <c r="BH6" s="47">
        <v>0</v>
      </c>
      <c r="BI6" s="39">
        <v>0</v>
      </c>
      <c r="BJ6" s="39">
        <v>0</v>
      </c>
      <c r="BK6" s="39">
        <v>0</v>
      </c>
      <c r="BL6" s="151">
        <v>0</v>
      </c>
      <c r="BM6" s="300">
        <v>0</v>
      </c>
      <c r="BN6" s="39">
        <v>0</v>
      </c>
      <c r="BO6" s="39">
        <v>0</v>
      </c>
      <c r="BP6" s="39">
        <v>0</v>
      </c>
      <c r="BQ6" s="301">
        <v>0</v>
      </c>
      <c r="BR6" s="47">
        <v>0</v>
      </c>
      <c r="BS6" s="39">
        <v>0</v>
      </c>
      <c r="BT6" s="39">
        <v>0</v>
      </c>
      <c r="BU6" s="39">
        <v>0</v>
      </c>
      <c r="BV6" s="151">
        <v>0</v>
      </c>
    </row>
    <row r="7" spans="1:74" x14ac:dyDescent="0.25">
      <c r="A7" s="39">
        <v>288</v>
      </c>
      <c r="B7" s="481" t="s">
        <v>18</v>
      </c>
      <c r="C7" s="39">
        <v>150004</v>
      </c>
      <c r="D7" s="299" t="s">
        <v>31</v>
      </c>
      <c r="E7" s="47">
        <v>15</v>
      </c>
      <c r="F7" s="39">
        <v>0</v>
      </c>
      <c r="G7" s="39">
        <v>15</v>
      </c>
      <c r="H7" s="39">
        <v>4</v>
      </c>
      <c r="I7" s="151">
        <v>64.599999999999994</v>
      </c>
      <c r="J7" s="47">
        <v>2</v>
      </c>
      <c r="K7" s="39">
        <v>0</v>
      </c>
      <c r="L7" s="39">
        <v>2</v>
      </c>
      <c r="M7" s="39">
        <v>0</v>
      </c>
      <c r="N7" s="151">
        <v>47.5</v>
      </c>
      <c r="O7" s="300">
        <v>1</v>
      </c>
      <c r="P7" s="39">
        <v>0</v>
      </c>
      <c r="Q7" s="39">
        <v>1</v>
      </c>
      <c r="R7" s="39">
        <v>0</v>
      </c>
      <c r="S7" s="301">
        <v>58</v>
      </c>
      <c r="T7" s="47">
        <v>0</v>
      </c>
      <c r="U7" s="39">
        <v>0</v>
      </c>
      <c r="V7" s="39">
        <v>0</v>
      </c>
      <c r="W7" s="39">
        <v>0</v>
      </c>
      <c r="X7" s="151">
        <v>0</v>
      </c>
      <c r="Y7" s="300">
        <v>0</v>
      </c>
      <c r="Z7" s="39">
        <v>0</v>
      </c>
      <c r="AA7" s="39">
        <v>0</v>
      </c>
      <c r="AB7" s="39">
        <v>0</v>
      </c>
      <c r="AC7" s="301">
        <v>0</v>
      </c>
      <c r="AD7" s="47">
        <v>5</v>
      </c>
      <c r="AE7" s="39">
        <v>0</v>
      </c>
      <c r="AF7" s="39">
        <v>5</v>
      </c>
      <c r="AG7" s="39">
        <v>0</v>
      </c>
      <c r="AH7" s="151">
        <v>51</v>
      </c>
      <c r="AI7" s="300">
        <v>6</v>
      </c>
      <c r="AJ7" s="39">
        <v>1</v>
      </c>
      <c r="AK7" s="39">
        <v>5</v>
      </c>
      <c r="AL7" s="39">
        <v>0</v>
      </c>
      <c r="AM7" s="301">
        <v>45</v>
      </c>
      <c r="AN7" s="47">
        <v>7</v>
      </c>
      <c r="AO7" s="39">
        <v>3</v>
      </c>
      <c r="AP7" s="39">
        <v>4</v>
      </c>
      <c r="AQ7" s="39">
        <v>0</v>
      </c>
      <c r="AR7" s="151">
        <v>45.714285714285715</v>
      </c>
      <c r="AS7" s="300">
        <v>3</v>
      </c>
      <c r="AT7" s="39">
        <v>2</v>
      </c>
      <c r="AU7" s="39">
        <v>1</v>
      </c>
      <c r="AV7" s="39">
        <v>0</v>
      </c>
      <c r="AW7" s="301">
        <v>21.666666666666668</v>
      </c>
      <c r="AX7" s="47">
        <v>0</v>
      </c>
      <c r="AY7" s="39">
        <v>0</v>
      </c>
      <c r="AZ7" s="39">
        <v>0</v>
      </c>
      <c r="BA7" s="39">
        <v>0</v>
      </c>
      <c r="BB7" s="151">
        <v>0</v>
      </c>
      <c r="BC7" s="300">
        <v>0</v>
      </c>
      <c r="BD7" s="39">
        <v>0</v>
      </c>
      <c r="BE7" s="39">
        <v>0</v>
      </c>
      <c r="BF7" s="39">
        <v>0</v>
      </c>
      <c r="BG7" s="301">
        <v>0</v>
      </c>
      <c r="BH7" s="47">
        <v>0</v>
      </c>
      <c r="BI7" s="39">
        <v>0</v>
      </c>
      <c r="BJ7" s="39">
        <v>0</v>
      </c>
      <c r="BK7" s="39">
        <v>0</v>
      </c>
      <c r="BL7" s="151">
        <v>0</v>
      </c>
      <c r="BM7" s="300">
        <v>0</v>
      </c>
      <c r="BN7" s="39">
        <v>0</v>
      </c>
      <c r="BO7" s="39">
        <v>0</v>
      </c>
      <c r="BP7" s="39">
        <v>0</v>
      </c>
      <c r="BQ7" s="301">
        <v>0</v>
      </c>
      <c r="BR7" s="47">
        <v>0</v>
      </c>
      <c r="BS7" s="39">
        <v>0</v>
      </c>
      <c r="BT7" s="39">
        <v>0</v>
      </c>
      <c r="BU7" s="39">
        <v>0</v>
      </c>
      <c r="BV7" s="151">
        <v>0</v>
      </c>
    </row>
    <row r="8" spans="1:74" x14ac:dyDescent="0.25">
      <c r="A8" s="39">
        <v>289</v>
      </c>
      <c r="B8" s="481" t="s">
        <v>18</v>
      </c>
      <c r="C8" s="39">
        <v>150005</v>
      </c>
      <c r="D8" s="299" t="s">
        <v>32</v>
      </c>
      <c r="E8" s="47">
        <v>10</v>
      </c>
      <c r="F8" s="39">
        <v>1</v>
      </c>
      <c r="G8" s="39">
        <v>9</v>
      </c>
      <c r="H8" s="39">
        <v>3</v>
      </c>
      <c r="I8" s="151">
        <v>67</v>
      </c>
      <c r="J8" s="47">
        <v>0</v>
      </c>
      <c r="K8" s="39">
        <v>0</v>
      </c>
      <c r="L8" s="39">
        <v>0</v>
      </c>
      <c r="M8" s="39">
        <v>0</v>
      </c>
      <c r="N8" s="151">
        <v>0</v>
      </c>
      <c r="O8" s="300">
        <v>2</v>
      </c>
      <c r="P8" s="39">
        <v>0</v>
      </c>
      <c r="Q8" s="39">
        <v>2</v>
      </c>
      <c r="R8" s="39">
        <v>0</v>
      </c>
      <c r="S8" s="301">
        <v>49.5</v>
      </c>
      <c r="T8" s="47">
        <v>0</v>
      </c>
      <c r="U8" s="39">
        <v>0</v>
      </c>
      <c r="V8" s="39">
        <v>0</v>
      </c>
      <c r="W8" s="39">
        <v>0</v>
      </c>
      <c r="X8" s="151">
        <v>0</v>
      </c>
      <c r="Y8" s="300">
        <v>0</v>
      </c>
      <c r="Z8" s="39">
        <v>0</v>
      </c>
      <c r="AA8" s="39">
        <v>0</v>
      </c>
      <c r="AB8" s="39">
        <v>0</v>
      </c>
      <c r="AC8" s="301">
        <v>0</v>
      </c>
      <c r="AD8" s="47">
        <v>3</v>
      </c>
      <c r="AE8" s="39">
        <v>1</v>
      </c>
      <c r="AF8" s="39">
        <v>2</v>
      </c>
      <c r="AG8" s="39">
        <v>0</v>
      </c>
      <c r="AH8" s="151">
        <v>44</v>
      </c>
      <c r="AI8" s="300">
        <v>4</v>
      </c>
      <c r="AJ8" s="39">
        <v>2</v>
      </c>
      <c r="AK8" s="39">
        <v>2</v>
      </c>
      <c r="AL8" s="39">
        <v>0</v>
      </c>
      <c r="AM8" s="301">
        <v>40.25</v>
      </c>
      <c r="AN8" s="47">
        <v>3</v>
      </c>
      <c r="AO8" s="39">
        <v>1</v>
      </c>
      <c r="AP8" s="39">
        <v>2</v>
      </c>
      <c r="AQ8" s="39">
        <v>0</v>
      </c>
      <c r="AR8" s="151">
        <v>41.666666666666664</v>
      </c>
      <c r="AS8" s="300">
        <v>3</v>
      </c>
      <c r="AT8" s="39">
        <v>1</v>
      </c>
      <c r="AU8" s="39">
        <v>2</v>
      </c>
      <c r="AV8" s="39">
        <v>0</v>
      </c>
      <c r="AW8" s="301">
        <v>43</v>
      </c>
      <c r="AX8" s="47">
        <v>0</v>
      </c>
      <c r="AY8" s="39">
        <v>0</v>
      </c>
      <c r="AZ8" s="39">
        <v>0</v>
      </c>
      <c r="BA8" s="39">
        <v>0</v>
      </c>
      <c r="BB8" s="151">
        <v>0</v>
      </c>
      <c r="BC8" s="300">
        <v>3</v>
      </c>
      <c r="BD8" s="39">
        <v>0</v>
      </c>
      <c r="BE8" s="39">
        <v>3</v>
      </c>
      <c r="BF8" s="39">
        <v>0</v>
      </c>
      <c r="BG8" s="301">
        <v>46.333333333333336</v>
      </c>
      <c r="BH8" s="47">
        <v>0</v>
      </c>
      <c r="BI8" s="39">
        <v>0</v>
      </c>
      <c r="BJ8" s="39">
        <v>0</v>
      </c>
      <c r="BK8" s="39">
        <v>0</v>
      </c>
      <c r="BL8" s="151">
        <v>0</v>
      </c>
      <c r="BM8" s="300">
        <v>0</v>
      </c>
      <c r="BN8" s="39">
        <v>0</v>
      </c>
      <c r="BO8" s="39">
        <v>0</v>
      </c>
      <c r="BP8" s="39">
        <v>0</v>
      </c>
      <c r="BQ8" s="301">
        <v>0</v>
      </c>
      <c r="BR8" s="47">
        <v>0</v>
      </c>
      <c r="BS8" s="39">
        <v>0</v>
      </c>
      <c r="BT8" s="39">
        <v>0</v>
      </c>
      <c r="BU8" s="39">
        <v>0</v>
      </c>
      <c r="BV8" s="151">
        <v>0</v>
      </c>
    </row>
    <row r="9" spans="1:74" x14ac:dyDescent="0.25">
      <c r="A9" s="39">
        <v>290</v>
      </c>
      <c r="B9" s="481" t="s">
        <v>18</v>
      </c>
      <c r="C9" s="39">
        <v>150006</v>
      </c>
      <c r="D9" s="299" t="s">
        <v>33</v>
      </c>
      <c r="E9" s="47">
        <v>8</v>
      </c>
      <c r="F9" s="39">
        <v>0</v>
      </c>
      <c r="G9" s="39">
        <v>8</v>
      </c>
      <c r="H9" s="39">
        <v>4</v>
      </c>
      <c r="I9" s="151">
        <v>78.5</v>
      </c>
      <c r="J9" s="47">
        <v>2</v>
      </c>
      <c r="K9" s="39">
        <v>0</v>
      </c>
      <c r="L9" s="39">
        <v>2</v>
      </c>
      <c r="M9" s="39">
        <v>1</v>
      </c>
      <c r="N9" s="151">
        <v>75</v>
      </c>
      <c r="O9" s="300">
        <v>0</v>
      </c>
      <c r="P9" s="39">
        <v>0</v>
      </c>
      <c r="Q9" s="39">
        <v>0</v>
      </c>
      <c r="R9" s="39">
        <v>0</v>
      </c>
      <c r="S9" s="301">
        <v>0</v>
      </c>
      <c r="T9" s="47">
        <v>2</v>
      </c>
      <c r="U9" s="39">
        <v>0</v>
      </c>
      <c r="V9" s="39">
        <v>2</v>
      </c>
      <c r="W9" s="39">
        <v>1</v>
      </c>
      <c r="X9" s="151">
        <v>74.5</v>
      </c>
      <c r="Y9" s="300">
        <v>0</v>
      </c>
      <c r="Z9" s="39">
        <v>0</v>
      </c>
      <c r="AA9" s="39">
        <v>0</v>
      </c>
      <c r="AB9" s="39">
        <v>0</v>
      </c>
      <c r="AC9" s="301">
        <v>0</v>
      </c>
      <c r="AD9" s="47">
        <v>3</v>
      </c>
      <c r="AE9" s="39">
        <v>0</v>
      </c>
      <c r="AF9" s="39">
        <v>3</v>
      </c>
      <c r="AG9" s="39">
        <v>0</v>
      </c>
      <c r="AH9" s="151">
        <v>62</v>
      </c>
      <c r="AI9" s="300">
        <v>3</v>
      </c>
      <c r="AJ9" s="39">
        <v>0</v>
      </c>
      <c r="AK9" s="39">
        <v>3</v>
      </c>
      <c r="AL9" s="39">
        <v>0</v>
      </c>
      <c r="AM9" s="301">
        <v>48.333333333333336</v>
      </c>
      <c r="AN9" s="47">
        <v>3</v>
      </c>
      <c r="AO9" s="39">
        <v>0</v>
      </c>
      <c r="AP9" s="39">
        <v>3</v>
      </c>
      <c r="AQ9" s="39">
        <v>0</v>
      </c>
      <c r="AR9" s="151">
        <v>58.333333333333336</v>
      </c>
      <c r="AS9" s="300">
        <v>1</v>
      </c>
      <c r="AT9" s="39">
        <v>0</v>
      </c>
      <c r="AU9" s="39">
        <v>1</v>
      </c>
      <c r="AV9" s="39">
        <v>0</v>
      </c>
      <c r="AW9" s="301">
        <v>40</v>
      </c>
      <c r="AX9" s="47">
        <v>0</v>
      </c>
      <c r="AY9" s="39">
        <v>0</v>
      </c>
      <c r="AZ9" s="39">
        <v>0</v>
      </c>
      <c r="BA9" s="39">
        <v>0</v>
      </c>
      <c r="BB9" s="151">
        <v>0</v>
      </c>
      <c r="BC9" s="300">
        <v>0</v>
      </c>
      <c r="BD9" s="39">
        <v>0</v>
      </c>
      <c r="BE9" s="39">
        <v>0</v>
      </c>
      <c r="BF9" s="39">
        <v>0</v>
      </c>
      <c r="BG9" s="301">
        <v>0</v>
      </c>
      <c r="BH9" s="47">
        <v>0</v>
      </c>
      <c r="BI9" s="39">
        <v>0</v>
      </c>
      <c r="BJ9" s="39">
        <v>0</v>
      </c>
      <c r="BK9" s="39">
        <v>0</v>
      </c>
      <c r="BL9" s="151">
        <v>0</v>
      </c>
      <c r="BM9" s="300">
        <v>0</v>
      </c>
      <c r="BN9" s="39">
        <v>0</v>
      </c>
      <c r="BO9" s="39">
        <v>0</v>
      </c>
      <c r="BP9" s="39">
        <v>0</v>
      </c>
      <c r="BQ9" s="301">
        <v>0</v>
      </c>
      <c r="BR9" s="47">
        <v>0</v>
      </c>
      <c r="BS9" s="39">
        <v>0</v>
      </c>
      <c r="BT9" s="39">
        <v>0</v>
      </c>
      <c r="BU9" s="39">
        <v>0</v>
      </c>
      <c r="BV9" s="151">
        <v>0</v>
      </c>
    </row>
    <row r="10" spans="1:74" x14ac:dyDescent="0.25">
      <c r="A10" s="39">
        <v>291</v>
      </c>
      <c r="B10" s="481" t="s">
        <v>18</v>
      </c>
      <c r="C10" s="39">
        <v>150007</v>
      </c>
      <c r="D10" s="299" t="s">
        <v>34</v>
      </c>
      <c r="E10" s="47">
        <v>10</v>
      </c>
      <c r="F10" s="39">
        <v>1</v>
      </c>
      <c r="G10" s="39">
        <v>9</v>
      </c>
      <c r="H10" s="39">
        <v>1</v>
      </c>
      <c r="I10" s="151">
        <v>57.7</v>
      </c>
      <c r="J10" s="47">
        <v>0</v>
      </c>
      <c r="K10" s="39">
        <v>0</v>
      </c>
      <c r="L10" s="39">
        <v>0</v>
      </c>
      <c r="M10" s="39">
        <v>0</v>
      </c>
      <c r="N10" s="151">
        <v>0</v>
      </c>
      <c r="O10" s="300">
        <v>0</v>
      </c>
      <c r="P10" s="39">
        <v>0</v>
      </c>
      <c r="Q10" s="39">
        <v>0</v>
      </c>
      <c r="R10" s="39">
        <v>0</v>
      </c>
      <c r="S10" s="301">
        <v>0</v>
      </c>
      <c r="T10" s="47">
        <v>0</v>
      </c>
      <c r="U10" s="39">
        <v>0</v>
      </c>
      <c r="V10" s="39">
        <v>0</v>
      </c>
      <c r="W10" s="39">
        <v>0</v>
      </c>
      <c r="X10" s="151">
        <v>0</v>
      </c>
      <c r="Y10" s="300">
        <v>0</v>
      </c>
      <c r="Z10" s="39">
        <v>0</v>
      </c>
      <c r="AA10" s="39">
        <v>0</v>
      </c>
      <c r="AB10" s="39">
        <v>0</v>
      </c>
      <c r="AC10" s="301">
        <v>0</v>
      </c>
      <c r="AD10" s="47">
        <v>1</v>
      </c>
      <c r="AE10" s="39">
        <v>0</v>
      </c>
      <c r="AF10" s="39">
        <v>1</v>
      </c>
      <c r="AG10" s="39">
        <v>0</v>
      </c>
      <c r="AH10" s="151">
        <v>50</v>
      </c>
      <c r="AI10" s="300">
        <v>1</v>
      </c>
      <c r="AJ10" s="39">
        <v>0</v>
      </c>
      <c r="AK10" s="39">
        <v>1</v>
      </c>
      <c r="AL10" s="39">
        <v>0</v>
      </c>
      <c r="AM10" s="301">
        <v>57</v>
      </c>
      <c r="AN10" s="47">
        <v>8</v>
      </c>
      <c r="AO10" s="39">
        <v>3</v>
      </c>
      <c r="AP10" s="39">
        <v>5</v>
      </c>
      <c r="AQ10" s="39">
        <v>0</v>
      </c>
      <c r="AR10" s="151">
        <v>40.625</v>
      </c>
      <c r="AS10" s="300">
        <v>3</v>
      </c>
      <c r="AT10" s="39">
        <v>0</v>
      </c>
      <c r="AU10" s="39">
        <v>3</v>
      </c>
      <c r="AV10" s="39">
        <v>0</v>
      </c>
      <c r="AW10" s="301">
        <v>46</v>
      </c>
      <c r="AX10" s="47">
        <v>0</v>
      </c>
      <c r="AY10" s="39">
        <v>0</v>
      </c>
      <c r="AZ10" s="39">
        <v>0</v>
      </c>
      <c r="BA10" s="39">
        <v>0</v>
      </c>
      <c r="BB10" s="151">
        <v>0</v>
      </c>
      <c r="BC10" s="300">
        <v>1</v>
      </c>
      <c r="BD10" s="39">
        <v>0</v>
      </c>
      <c r="BE10" s="39">
        <v>1</v>
      </c>
      <c r="BF10" s="39">
        <v>0</v>
      </c>
      <c r="BG10" s="301">
        <v>27</v>
      </c>
      <c r="BH10" s="47">
        <v>0</v>
      </c>
      <c r="BI10" s="39">
        <v>0</v>
      </c>
      <c r="BJ10" s="39">
        <v>0</v>
      </c>
      <c r="BK10" s="39">
        <v>0</v>
      </c>
      <c r="BL10" s="151">
        <v>0</v>
      </c>
      <c r="BM10" s="300">
        <v>0</v>
      </c>
      <c r="BN10" s="39">
        <v>0</v>
      </c>
      <c r="BO10" s="39">
        <v>0</v>
      </c>
      <c r="BP10" s="39">
        <v>0</v>
      </c>
      <c r="BQ10" s="301">
        <v>0</v>
      </c>
      <c r="BR10" s="47">
        <v>0</v>
      </c>
      <c r="BS10" s="39">
        <v>0</v>
      </c>
      <c r="BT10" s="39">
        <v>0</v>
      </c>
      <c r="BU10" s="39">
        <v>0</v>
      </c>
      <c r="BV10" s="151">
        <v>0</v>
      </c>
    </row>
    <row r="11" spans="1:74" x14ac:dyDescent="0.25">
      <c r="A11" s="39">
        <v>292</v>
      </c>
      <c r="B11" s="481" t="s">
        <v>18</v>
      </c>
      <c r="C11" s="39">
        <v>150008</v>
      </c>
      <c r="D11" s="299" t="s">
        <v>35</v>
      </c>
      <c r="E11" s="47">
        <v>5</v>
      </c>
      <c r="F11" s="39">
        <v>0</v>
      </c>
      <c r="G11" s="39">
        <v>5</v>
      </c>
      <c r="H11" s="39">
        <v>0</v>
      </c>
      <c r="I11" s="151">
        <v>61.2</v>
      </c>
      <c r="J11" s="47">
        <v>2</v>
      </c>
      <c r="K11" s="39">
        <v>0</v>
      </c>
      <c r="L11" s="39">
        <v>2</v>
      </c>
      <c r="M11" s="39">
        <v>0</v>
      </c>
      <c r="N11" s="151">
        <v>36</v>
      </c>
      <c r="O11" s="300">
        <v>0</v>
      </c>
      <c r="P11" s="39">
        <v>0</v>
      </c>
      <c r="Q11" s="39">
        <v>0</v>
      </c>
      <c r="R11" s="39">
        <v>0</v>
      </c>
      <c r="S11" s="301">
        <v>0</v>
      </c>
      <c r="T11" s="47">
        <v>1</v>
      </c>
      <c r="U11" s="39">
        <v>0</v>
      </c>
      <c r="V11" s="39">
        <v>1</v>
      </c>
      <c r="W11" s="39">
        <v>0</v>
      </c>
      <c r="X11" s="151">
        <v>42</v>
      </c>
      <c r="Y11" s="300">
        <v>2</v>
      </c>
      <c r="Z11" s="39">
        <v>0</v>
      </c>
      <c r="AA11" s="39">
        <v>2</v>
      </c>
      <c r="AB11" s="39">
        <v>0</v>
      </c>
      <c r="AC11" s="301">
        <v>43</v>
      </c>
      <c r="AD11" s="47">
        <v>2</v>
      </c>
      <c r="AE11" s="39">
        <v>2</v>
      </c>
      <c r="AF11" s="39">
        <v>0</v>
      </c>
      <c r="AG11" s="39">
        <v>0</v>
      </c>
      <c r="AH11" s="151">
        <v>21</v>
      </c>
      <c r="AI11" s="300">
        <v>2</v>
      </c>
      <c r="AJ11" s="39">
        <v>0</v>
      </c>
      <c r="AK11" s="39">
        <v>2</v>
      </c>
      <c r="AL11" s="39">
        <v>0</v>
      </c>
      <c r="AM11" s="301">
        <v>40.5</v>
      </c>
      <c r="AN11" s="47">
        <v>1</v>
      </c>
      <c r="AO11" s="39">
        <v>0</v>
      </c>
      <c r="AP11" s="39">
        <v>1</v>
      </c>
      <c r="AQ11" s="39">
        <v>0</v>
      </c>
      <c r="AR11" s="151">
        <v>44</v>
      </c>
      <c r="AS11" s="300">
        <v>0</v>
      </c>
      <c r="AT11" s="39">
        <v>0</v>
      </c>
      <c r="AU11" s="39">
        <v>0</v>
      </c>
      <c r="AV11" s="39">
        <v>0</v>
      </c>
      <c r="AW11" s="301">
        <v>0</v>
      </c>
      <c r="AX11" s="47">
        <v>0</v>
      </c>
      <c r="AY11" s="39">
        <v>0</v>
      </c>
      <c r="AZ11" s="39">
        <v>0</v>
      </c>
      <c r="BA11" s="39">
        <v>0</v>
      </c>
      <c r="BB11" s="151">
        <v>0</v>
      </c>
      <c r="BC11" s="300">
        <v>0</v>
      </c>
      <c r="BD11" s="39">
        <v>0</v>
      </c>
      <c r="BE11" s="39">
        <v>0</v>
      </c>
      <c r="BF11" s="39">
        <v>0</v>
      </c>
      <c r="BG11" s="301">
        <v>0</v>
      </c>
      <c r="BH11" s="47">
        <v>0</v>
      </c>
      <c r="BI11" s="39">
        <v>0</v>
      </c>
      <c r="BJ11" s="39">
        <v>0</v>
      </c>
      <c r="BK11" s="39">
        <v>0</v>
      </c>
      <c r="BL11" s="151">
        <v>0</v>
      </c>
      <c r="BM11" s="300">
        <v>0</v>
      </c>
      <c r="BN11" s="39">
        <v>0</v>
      </c>
      <c r="BO11" s="39">
        <v>0</v>
      </c>
      <c r="BP11" s="39">
        <v>0</v>
      </c>
      <c r="BQ11" s="301">
        <v>0</v>
      </c>
      <c r="BR11" s="47">
        <v>0</v>
      </c>
      <c r="BS11" s="39">
        <v>0</v>
      </c>
      <c r="BT11" s="39">
        <v>0</v>
      </c>
      <c r="BU11" s="39">
        <v>0</v>
      </c>
      <c r="BV11" s="151">
        <v>0</v>
      </c>
    </row>
    <row r="12" spans="1:74" x14ac:dyDescent="0.25">
      <c r="A12" s="39">
        <v>293</v>
      </c>
      <c r="B12" s="481" t="s">
        <v>18</v>
      </c>
      <c r="C12" s="39">
        <v>150009</v>
      </c>
      <c r="D12" s="299" t="s">
        <v>36</v>
      </c>
      <c r="E12" s="47">
        <v>3</v>
      </c>
      <c r="F12" s="39">
        <v>0</v>
      </c>
      <c r="G12" s="39">
        <v>3</v>
      </c>
      <c r="H12" s="39">
        <v>1</v>
      </c>
      <c r="I12" s="151">
        <v>64.333333333333329</v>
      </c>
      <c r="J12" s="47">
        <v>2</v>
      </c>
      <c r="K12" s="39">
        <v>0</v>
      </c>
      <c r="L12" s="39">
        <v>2</v>
      </c>
      <c r="M12" s="39">
        <v>0</v>
      </c>
      <c r="N12" s="151">
        <v>53</v>
      </c>
      <c r="O12" s="300">
        <v>0</v>
      </c>
      <c r="P12" s="39">
        <v>0</v>
      </c>
      <c r="Q12" s="39">
        <v>0</v>
      </c>
      <c r="R12" s="39">
        <v>0</v>
      </c>
      <c r="S12" s="301">
        <v>0</v>
      </c>
      <c r="T12" s="47">
        <v>1</v>
      </c>
      <c r="U12" s="39">
        <v>0</v>
      </c>
      <c r="V12" s="39">
        <v>1</v>
      </c>
      <c r="W12" s="39">
        <v>0</v>
      </c>
      <c r="X12" s="151">
        <v>42</v>
      </c>
      <c r="Y12" s="300">
        <v>0</v>
      </c>
      <c r="Z12" s="39">
        <v>0</v>
      </c>
      <c r="AA12" s="39">
        <v>0</v>
      </c>
      <c r="AB12" s="39">
        <v>0</v>
      </c>
      <c r="AC12" s="301">
        <v>0</v>
      </c>
      <c r="AD12" s="47">
        <v>0</v>
      </c>
      <c r="AE12" s="39">
        <v>0</v>
      </c>
      <c r="AF12" s="39">
        <v>0</v>
      </c>
      <c r="AG12" s="39">
        <v>0</v>
      </c>
      <c r="AH12" s="151">
        <v>0</v>
      </c>
      <c r="AI12" s="300">
        <v>0</v>
      </c>
      <c r="AJ12" s="39">
        <v>0</v>
      </c>
      <c r="AK12" s="39">
        <v>0</v>
      </c>
      <c r="AL12" s="39">
        <v>0</v>
      </c>
      <c r="AM12" s="301">
        <v>0</v>
      </c>
      <c r="AN12" s="47">
        <v>2</v>
      </c>
      <c r="AO12" s="39">
        <v>0</v>
      </c>
      <c r="AP12" s="39">
        <v>2</v>
      </c>
      <c r="AQ12" s="39">
        <v>2</v>
      </c>
      <c r="AR12" s="151">
        <v>87.5</v>
      </c>
      <c r="AS12" s="300">
        <v>0</v>
      </c>
      <c r="AT12" s="39">
        <v>0</v>
      </c>
      <c r="AU12" s="39">
        <v>0</v>
      </c>
      <c r="AV12" s="39">
        <v>0</v>
      </c>
      <c r="AW12" s="301">
        <v>0</v>
      </c>
      <c r="AX12" s="47">
        <v>0</v>
      </c>
      <c r="AY12" s="39">
        <v>0</v>
      </c>
      <c r="AZ12" s="39">
        <v>0</v>
      </c>
      <c r="BA12" s="39">
        <v>0</v>
      </c>
      <c r="BB12" s="151">
        <v>0</v>
      </c>
      <c r="BC12" s="300">
        <v>1</v>
      </c>
      <c r="BD12" s="39">
        <v>0</v>
      </c>
      <c r="BE12" s="39">
        <v>1</v>
      </c>
      <c r="BF12" s="39">
        <v>1</v>
      </c>
      <c r="BG12" s="301">
        <v>80</v>
      </c>
      <c r="BH12" s="47">
        <v>0</v>
      </c>
      <c r="BI12" s="39">
        <v>0</v>
      </c>
      <c r="BJ12" s="39">
        <v>0</v>
      </c>
      <c r="BK12" s="39">
        <v>0</v>
      </c>
      <c r="BL12" s="151">
        <v>0</v>
      </c>
      <c r="BM12" s="300">
        <v>0</v>
      </c>
      <c r="BN12" s="39">
        <v>0</v>
      </c>
      <c r="BO12" s="39">
        <v>0</v>
      </c>
      <c r="BP12" s="39">
        <v>0</v>
      </c>
      <c r="BQ12" s="301">
        <v>0</v>
      </c>
      <c r="BR12" s="47">
        <v>0</v>
      </c>
      <c r="BS12" s="39">
        <v>0</v>
      </c>
      <c r="BT12" s="39">
        <v>0</v>
      </c>
      <c r="BU12" s="39">
        <v>0</v>
      </c>
      <c r="BV12" s="151">
        <v>0</v>
      </c>
    </row>
    <row r="13" spans="1:74" x14ac:dyDescent="0.25">
      <c r="A13" s="39">
        <v>294</v>
      </c>
      <c r="B13" s="481" t="s">
        <v>18</v>
      </c>
      <c r="C13" s="39">
        <v>150010</v>
      </c>
      <c r="D13" s="299" t="s">
        <v>37</v>
      </c>
      <c r="E13" s="47">
        <v>5</v>
      </c>
      <c r="F13" s="39">
        <v>0</v>
      </c>
      <c r="G13" s="39">
        <v>5</v>
      </c>
      <c r="H13" s="39">
        <v>0</v>
      </c>
      <c r="I13" s="151">
        <v>60.4</v>
      </c>
      <c r="J13" s="47">
        <v>3</v>
      </c>
      <c r="K13" s="39">
        <v>1</v>
      </c>
      <c r="L13" s="39">
        <v>2</v>
      </c>
      <c r="M13" s="39">
        <v>0</v>
      </c>
      <c r="N13" s="151">
        <v>28.666666666666668</v>
      </c>
      <c r="O13" s="300">
        <v>0</v>
      </c>
      <c r="P13" s="39">
        <v>0</v>
      </c>
      <c r="Q13" s="39">
        <v>0</v>
      </c>
      <c r="R13" s="39">
        <v>0</v>
      </c>
      <c r="S13" s="301">
        <v>0</v>
      </c>
      <c r="T13" s="47">
        <v>0</v>
      </c>
      <c r="U13" s="39">
        <v>0</v>
      </c>
      <c r="V13" s="39">
        <v>0</v>
      </c>
      <c r="W13" s="39">
        <v>0</v>
      </c>
      <c r="X13" s="151">
        <v>0</v>
      </c>
      <c r="Y13" s="300">
        <v>0</v>
      </c>
      <c r="Z13" s="39">
        <v>0</v>
      </c>
      <c r="AA13" s="39">
        <v>0</v>
      </c>
      <c r="AB13" s="39">
        <v>0</v>
      </c>
      <c r="AC13" s="301">
        <v>0</v>
      </c>
      <c r="AD13" s="47">
        <v>1</v>
      </c>
      <c r="AE13" s="39">
        <v>0</v>
      </c>
      <c r="AF13" s="39">
        <v>1</v>
      </c>
      <c r="AG13" s="39">
        <v>0</v>
      </c>
      <c r="AH13" s="151">
        <v>39</v>
      </c>
      <c r="AI13" s="300">
        <v>1</v>
      </c>
      <c r="AJ13" s="39">
        <v>0</v>
      </c>
      <c r="AK13" s="39">
        <v>1</v>
      </c>
      <c r="AL13" s="39">
        <v>0</v>
      </c>
      <c r="AM13" s="301">
        <v>40</v>
      </c>
      <c r="AN13" s="47">
        <v>3</v>
      </c>
      <c r="AO13" s="39">
        <v>0</v>
      </c>
      <c r="AP13" s="39">
        <v>3</v>
      </c>
      <c r="AQ13" s="39">
        <v>0</v>
      </c>
      <c r="AR13" s="151">
        <v>54.333333333333336</v>
      </c>
      <c r="AS13" s="300">
        <v>0</v>
      </c>
      <c r="AT13" s="39">
        <v>0</v>
      </c>
      <c r="AU13" s="39">
        <v>0</v>
      </c>
      <c r="AV13" s="39">
        <v>0</v>
      </c>
      <c r="AW13" s="301">
        <v>0</v>
      </c>
      <c r="AX13" s="47">
        <v>0</v>
      </c>
      <c r="AY13" s="39">
        <v>0</v>
      </c>
      <c r="AZ13" s="39">
        <v>0</v>
      </c>
      <c r="BA13" s="39">
        <v>0</v>
      </c>
      <c r="BB13" s="151">
        <v>0</v>
      </c>
      <c r="BC13" s="300">
        <v>0</v>
      </c>
      <c r="BD13" s="39">
        <v>0</v>
      </c>
      <c r="BE13" s="39">
        <v>0</v>
      </c>
      <c r="BF13" s="39">
        <v>0</v>
      </c>
      <c r="BG13" s="301">
        <v>0</v>
      </c>
      <c r="BH13" s="47">
        <v>0</v>
      </c>
      <c r="BI13" s="39">
        <v>0</v>
      </c>
      <c r="BJ13" s="39">
        <v>0</v>
      </c>
      <c r="BK13" s="39">
        <v>0</v>
      </c>
      <c r="BL13" s="151">
        <v>0</v>
      </c>
      <c r="BM13" s="300">
        <v>0</v>
      </c>
      <c r="BN13" s="39">
        <v>0</v>
      </c>
      <c r="BO13" s="39">
        <v>0</v>
      </c>
      <c r="BP13" s="39">
        <v>0</v>
      </c>
      <c r="BQ13" s="301">
        <v>0</v>
      </c>
      <c r="BR13" s="47">
        <v>0</v>
      </c>
      <c r="BS13" s="39">
        <v>0</v>
      </c>
      <c r="BT13" s="39">
        <v>0</v>
      </c>
      <c r="BU13" s="39">
        <v>0</v>
      </c>
      <c r="BV13" s="151">
        <v>0</v>
      </c>
    </row>
    <row r="14" spans="1:74" x14ac:dyDescent="0.25">
      <c r="A14" s="39">
        <v>295</v>
      </c>
      <c r="B14" s="481" t="s">
        <v>18</v>
      </c>
      <c r="C14" s="39">
        <v>150011</v>
      </c>
      <c r="D14" s="299" t="s">
        <v>38</v>
      </c>
      <c r="E14" s="47">
        <v>5</v>
      </c>
      <c r="F14" s="39">
        <v>0</v>
      </c>
      <c r="G14" s="39">
        <v>5</v>
      </c>
      <c r="H14" s="39">
        <v>1</v>
      </c>
      <c r="I14" s="151">
        <v>68.2</v>
      </c>
      <c r="J14" s="47">
        <v>0</v>
      </c>
      <c r="K14" s="39">
        <v>0</v>
      </c>
      <c r="L14" s="39">
        <v>0</v>
      </c>
      <c r="M14" s="39">
        <v>0</v>
      </c>
      <c r="N14" s="151">
        <v>0</v>
      </c>
      <c r="O14" s="300">
        <v>0</v>
      </c>
      <c r="P14" s="39">
        <v>0</v>
      </c>
      <c r="Q14" s="39">
        <v>0</v>
      </c>
      <c r="R14" s="39">
        <v>0</v>
      </c>
      <c r="S14" s="301">
        <v>0</v>
      </c>
      <c r="T14" s="47">
        <v>0</v>
      </c>
      <c r="U14" s="39">
        <v>0</v>
      </c>
      <c r="V14" s="39">
        <v>0</v>
      </c>
      <c r="W14" s="39">
        <v>0</v>
      </c>
      <c r="X14" s="151">
        <v>0</v>
      </c>
      <c r="Y14" s="300">
        <v>0</v>
      </c>
      <c r="Z14" s="39">
        <v>0</v>
      </c>
      <c r="AA14" s="39">
        <v>0</v>
      </c>
      <c r="AB14" s="39">
        <v>0</v>
      </c>
      <c r="AC14" s="301">
        <v>0</v>
      </c>
      <c r="AD14" s="47">
        <v>0</v>
      </c>
      <c r="AE14" s="39">
        <v>0</v>
      </c>
      <c r="AF14" s="39">
        <v>0</v>
      </c>
      <c r="AG14" s="39">
        <v>0</v>
      </c>
      <c r="AH14" s="151">
        <v>0</v>
      </c>
      <c r="AI14" s="300">
        <v>0</v>
      </c>
      <c r="AJ14" s="39">
        <v>0</v>
      </c>
      <c r="AK14" s="39">
        <v>0</v>
      </c>
      <c r="AL14" s="39">
        <v>0</v>
      </c>
      <c r="AM14" s="301">
        <v>0</v>
      </c>
      <c r="AN14" s="47">
        <v>5</v>
      </c>
      <c r="AO14" s="39">
        <v>2</v>
      </c>
      <c r="AP14" s="39">
        <v>3</v>
      </c>
      <c r="AQ14" s="39">
        <v>0</v>
      </c>
      <c r="AR14" s="151">
        <v>43.4</v>
      </c>
      <c r="AS14" s="300">
        <v>4</v>
      </c>
      <c r="AT14" s="39">
        <v>1</v>
      </c>
      <c r="AU14" s="39">
        <v>3</v>
      </c>
      <c r="AV14" s="39">
        <v>0</v>
      </c>
      <c r="AW14" s="301">
        <v>41</v>
      </c>
      <c r="AX14" s="47">
        <v>0</v>
      </c>
      <c r="AY14" s="39">
        <v>0</v>
      </c>
      <c r="AZ14" s="39">
        <v>0</v>
      </c>
      <c r="BA14" s="39">
        <v>0</v>
      </c>
      <c r="BB14" s="151">
        <v>0</v>
      </c>
      <c r="BC14" s="300">
        <v>0</v>
      </c>
      <c r="BD14" s="39">
        <v>0</v>
      </c>
      <c r="BE14" s="39">
        <v>0</v>
      </c>
      <c r="BF14" s="39">
        <v>0</v>
      </c>
      <c r="BG14" s="301">
        <v>0</v>
      </c>
      <c r="BH14" s="47">
        <v>0</v>
      </c>
      <c r="BI14" s="39">
        <v>0</v>
      </c>
      <c r="BJ14" s="39">
        <v>0</v>
      </c>
      <c r="BK14" s="39">
        <v>0</v>
      </c>
      <c r="BL14" s="151">
        <v>0</v>
      </c>
      <c r="BM14" s="300">
        <v>0</v>
      </c>
      <c r="BN14" s="39">
        <v>0</v>
      </c>
      <c r="BO14" s="39">
        <v>0</v>
      </c>
      <c r="BP14" s="39">
        <v>0</v>
      </c>
      <c r="BQ14" s="301">
        <v>0</v>
      </c>
      <c r="BR14" s="47">
        <v>0</v>
      </c>
      <c r="BS14" s="39">
        <v>0</v>
      </c>
      <c r="BT14" s="39">
        <v>0</v>
      </c>
      <c r="BU14" s="39">
        <v>0</v>
      </c>
      <c r="BV14" s="151">
        <v>0</v>
      </c>
    </row>
    <row r="15" spans="1:74" x14ac:dyDescent="0.25">
      <c r="A15" s="39">
        <v>296</v>
      </c>
      <c r="B15" s="481" t="s">
        <v>18</v>
      </c>
      <c r="C15" s="39">
        <v>150012</v>
      </c>
      <c r="D15" s="299" t="s">
        <v>39</v>
      </c>
      <c r="E15" s="47">
        <v>4</v>
      </c>
      <c r="F15" s="39">
        <v>0</v>
      </c>
      <c r="G15" s="39">
        <v>4</v>
      </c>
      <c r="H15" s="39">
        <v>0</v>
      </c>
      <c r="I15" s="151">
        <v>61</v>
      </c>
      <c r="J15" s="47">
        <v>0</v>
      </c>
      <c r="K15" s="39">
        <v>0</v>
      </c>
      <c r="L15" s="39">
        <v>0</v>
      </c>
      <c r="M15" s="39">
        <v>0</v>
      </c>
      <c r="N15" s="151">
        <v>0</v>
      </c>
      <c r="O15" s="300">
        <v>0</v>
      </c>
      <c r="P15" s="39">
        <v>0</v>
      </c>
      <c r="Q15" s="39">
        <v>0</v>
      </c>
      <c r="R15" s="39">
        <v>0</v>
      </c>
      <c r="S15" s="301">
        <v>0</v>
      </c>
      <c r="T15" s="47">
        <v>0</v>
      </c>
      <c r="U15" s="39">
        <v>0</v>
      </c>
      <c r="V15" s="39">
        <v>0</v>
      </c>
      <c r="W15" s="39">
        <v>0</v>
      </c>
      <c r="X15" s="151">
        <v>0</v>
      </c>
      <c r="Y15" s="300">
        <v>0</v>
      </c>
      <c r="Z15" s="39">
        <v>0</v>
      </c>
      <c r="AA15" s="39">
        <v>0</v>
      </c>
      <c r="AB15" s="39">
        <v>0</v>
      </c>
      <c r="AC15" s="301">
        <v>0</v>
      </c>
      <c r="AD15" s="47">
        <v>0</v>
      </c>
      <c r="AE15" s="39">
        <v>0</v>
      </c>
      <c r="AF15" s="39">
        <v>0</v>
      </c>
      <c r="AG15" s="39">
        <v>0</v>
      </c>
      <c r="AH15" s="151">
        <v>0</v>
      </c>
      <c r="AI15" s="300">
        <v>0</v>
      </c>
      <c r="AJ15" s="39">
        <v>0</v>
      </c>
      <c r="AK15" s="39">
        <v>0</v>
      </c>
      <c r="AL15" s="39">
        <v>0</v>
      </c>
      <c r="AM15" s="301">
        <v>0</v>
      </c>
      <c r="AN15" s="47">
        <v>4</v>
      </c>
      <c r="AO15" s="39">
        <v>1</v>
      </c>
      <c r="AP15" s="39">
        <v>3</v>
      </c>
      <c r="AQ15" s="39">
        <v>0</v>
      </c>
      <c r="AR15" s="151">
        <v>38.25</v>
      </c>
      <c r="AS15" s="300">
        <v>0</v>
      </c>
      <c r="AT15" s="39">
        <v>0</v>
      </c>
      <c r="AU15" s="39">
        <v>0</v>
      </c>
      <c r="AV15" s="39">
        <v>0</v>
      </c>
      <c r="AW15" s="301">
        <v>0</v>
      </c>
      <c r="AX15" s="47">
        <v>0</v>
      </c>
      <c r="AY15" s="39">
        <v>0</v>
      </c>
      <c r="AZ15" s="39">
        <v>0</v>
      </c>
      <c r="BA15" s="39">
        <v>0</v>
      </c>
      <c r="BB15" s="151">
        <v>0</v>
      </c>
      <c r="BC15" s="300">
        <v>0</v>
      </c>
      <c r="BD15" s="39">
        <v>0</v>
      </c>
      <c r="BE15" s="39">
        <v>0</v>
      </c>
      <c r="BF15" s="39">
        <v>0</v>
      </c>
      <c r="BG15" s="301">
        <v>0</v>
      </c>
      <c r="BH15" s="47">
        <v>0</v>
      </c>
      <c r="BI15" s="39">
        <v>0</v>
      </c>
      <c r="BJ15" s="39">
        <v>0</v>
      </c>
      <c r="BK15" s="39">
        <v>0</v>
      </c>
      <c r="BL15" s="151">
        <v>0</v>
      </c>
      <c r="BM15" s="300">
        <v>0</v>
      </c>
      <c r="BN15" s="39">
        <v>0</v>
      </c>
      <c r="BO15" s="39">
        <v>0</v>
      </c>
      <c r="BP15" s="39">
        <v>0</v>
      </c>
      <c r="BQ15" s="301">
        <v>0</v>
      </c>
      <c r="BR15" s="47">
        <v>0</v>
      </c>
      <c r="BS15" s="39">
        <v>0</v>
      </c>
      <c r="BT15" s="39">
        <v>0</v>
      </c>
      <c r="BU15" s="39">
        <v>0</v>
      </c>
      <c r="BV15" s="151">
        <v>0</v>
      </c>
    </row>
    <row r="16" spans="1:74" x14ac:dyDescent="0.25">
      <c r="A16" s="39">
        <v>297</v>
      </c>
      <c r="B16" s="481" t="s">
        <v>18</v>
      </c>
      <c r="C16" s="39">
        <v>159999</v>
      </c>
      <c r="D16" s="299" t="s">
        <v>261</v>
      </c>
      <c r="E16" s="47">
        <v>0</v>
      </c>
      <c r="F16" s="39">
        <v>0</v>
      </c>
      <c r="G16" s="39">
        <v>0</v>
      </c>
      <c r="H16" s="39">
        <v>0</v>
      </c>
      <c r="I16" s="151">
        <v>0</v>
      </c>
      <c r="J16" s="47">
        <v>0</v>
      </c>
      <c r="K16" s="39">
        <v>0</v>
      </c>
      <c r="L16" s="39">
        <v>0</v>
      </c>
      <c r="M16" s="39">
        <v>0</v>
      </c>
      <c r="N16" s="151">
        <v>0</v>
      </c>
      <c r="O16" s="300">
        <v>0</v>
      </c>
      <c r="P16" s="39">
        <v>0</v>
      </c>
      <c r="Q16" s="39">
        <v>0</v>
      </c>
      <c r="R16" s="39">
        <v>0</v>
      </c>
      <c r="S16" s="301">
        <v>0</v>
      </c>
      <c r="T16" s="47">
        <v>0</v>
      </c>
      <c r="U16" s="39">
        <v>0</v>
      </c>
      <c r="V16" s="39">
        <v>0</v>
      </c>
      <c r="W16" s="39">
        <v>0</v>
      </c>
      <c r="X16" s="151">
        <v>0</v>
      </c>
      <c r="Y16" s="300">
        <v>0</v>
      </c>
      <c r="Z16" s="39">
        <v>0</v>
      </c>
      <c r="AA16" s="39">
        <v>0</v>
      </c>
      <c r="AB16" s="39">
        <v>0</v>
      </c>
      <c r="AC16" s="301">
        <v>0</v>
      </c>
      <c r="AD16" s="47">
        <v>0</v>
      </c>
      <c r="AE16" s="39">
        <v>0</v>
      </c>
      <c r="AF16" s="39">
        <v>0</v>
      </c>
      <c r="AG16" s="39">
        <v>0</v>
      </c>
      <c r="AH16" s="151">
        <v>0</v>
      </c>
      <c r="AI16" s="300">
        <v>0</v>
      </c>
      <c r="AJ16" s="39">
        <v>0</v>
      </c>
      <c r="AK16" s="39">
        <v>0</v>
      </c>
      <c r="AL16" s="39">
        <v>0</v>
      </c>
      <c r="AM16" s="301">
        <v>0</v>
      </c>
      <c r="AN16" s="47">
        <v>0</v>
      </c>
      <c r="AO16" s="39">
        <v>0</v>
      </c>
      <c r="AP16" s="39">
        <v>0</v>
      </c>
      <c r="AQ16" s="39">
        <v>0</v>
      </c>
      <c r="AR16" s="151">
        <v>0</v>
      </c>
      <c r="AS16" s="300">
        <v>0</v>
      </c>
      <c r="AT16" s="39">
        <v>0</v>
      </c>
      <c r="AU16" s="39">
        <v>0</v>
      </c>
      <c r="AV16" s="39">
        <v>0</v>
      </c>
      <c r="AW16" s="301">
        <v>0</v>
      </c>
      <c r="AX16" s="47">
        <v>0</v>
      </c>
      <c r="AY16" s="39">
        <v>0</v>
      </c>
      <c r="AZ16" s="39">
        <v>0</v>
      </c>
      <c r="BA16" s="39">
        <v>0</v>
      </c>
      <c r="BB16" s="151">
        <v>0</v>
      </c>
      <c r="BC16" s="300">
        <v>0</v>
      </c>
      <c r="BD16" s="39">
        <v>0</v>
      </c>
      <c r="BE16" s="39">
        <v>0</v>
      </c>
      <c r="BF16" s="39">
        <v>0</v>
      </c>
      <c r="BG16" s="301">
        <v>0</v>
      </c>
      <c r="BH16" s="47">
        <v>0</v>
      </c>
      <c r="BI16" s="39">
        <v>0</v>
      </c>
      <c r="BJ16" s="39">
        <v>0</v>
      </c>
      <c r="BK16" s="39">
        <v>0</v>
      </c>
      <c r="BL16" s="151">
        <v>0</v>
      </c>
      <c r="BM16" s="300">
        <v>0</v>
      </c>
      <c r="BN16" s="39">
        <v>0</v>
      </c>
      <c r="BO16" s="39">
        <v>0</v>
      </c>
      <c r="BP16" s="39">
        <v>0</v>
      </c>
      <c r="BQ16" s="301">
        <v>0</v>
      </c>
      <c r="BR16" s="47">
        <v>0</v>
      </c>
      <c r="BS16" s="39">
        <v>0</v>
      </c>
      <c r="BT16" s="39">
        <v>0</v>
      </c>
      <c r="BU16" s="39">
        <v>0</v>
      </c>
      <c r="BV16" s="151">
        <v>0</v>
      </c>
    </row>
  </sheetData>
  <autoFilter ref="A3:BV16"/>
  <mergeCells count="18">
    <mergeCell ref="Y2:AC2"/>
    <mergeCell ref="AD2:AH2"/>
    <mergeCell ref="AI2:AM2"/>
    <mergeCell ref="AN2:AR2"/>
    <mergeCell ref="A2:A3"/>
    <mergeCell ref="BR2:BV2"/>
    <mergeCell ref="D2:D3"/>
    <mergeCell ref="C2:C3"/>
    <mergeCell ref="B2:B3"/>
    <mergeCell ref="AS2:AW2"/>
    <mergeCell ref="AX2:BB2"/>
    <mergeCell ref="BC2:BG2"/>
    <mergeCell ref="BH2:BL2"/>
    <mergeCell ref="E2:I2"/>
    <mergeCell ref="J2:N2"/>
    <mergeCell ref="O2:S2"/>
    <mergeCell ref="BM2:BQ2"/>
    <mergeCell ref="T2:X2"/>
  </mergeCells>
  <conditionalFormatting sqref="BI1 BS1 AY1 AO1 AE1 U1 O1:O2 U4:U1048576 AE4:AE1048576 AO4:AO1048576 AY4:AY1048576 BS4:BS1048576 BI4:BI1048576 O4:O1048576 CC1:CC1048576 CM1:CM1048576 CW1:CW1048576 DG1:DG1048576">
    <cfRule type="cellIs" dxfId="1" priority="2" operator="lessThan">
      <formula>0</formula>
    </cfRule>
  </conditionalFormatting>
  <pageMargins left="0.31496062992125984" right="0.19685039370078741" top="0.23622047244094491" bottom="0.31496062992125984" header="0.19685039370078741" footer="7.874015748031496E-2"/>
  <pageSetup paperSize="9" fitToWidth="0" fitToHeight="0" orientation="landscape" r:id="rId1"/>
  <headerFooter>
    <oddFooter>&amp;L* - ВПЛ - выпускники прошлых лет&amp;Cстр. &amp;P из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4"/>
  <sheetViews>
    <sheetView workbookViewId="0">
      <selection activeCell="C10" sqref="C10:C11"/>
    </sheetView>
  </sheetViews>
  <sheetFormatPr defaultRowHeight="15" x14ac:dyDescent="0.25"/>
  <cols>
    <col min="1" max="1" width="3.7109375" style="359" bestFit="1" customWidth="1"/>
    <col min="2" max="2" width="14.5703125" style="478" customWidth="1"/>
    <col min="3" max="3" width="8.140625" style="359" customWidth="1"/>
    <col min="4" max="4" width="39" style="474" customWidth="1"/>
    <col min="5" max="8" width="7.7109375" style="359" customWidth="1"/>
    <col min="9" max="9" width="7.7109375" style="477" customWidth="1"/>
    <col min="10" max="13" width="7.7109375" style="359" customWidth="1"/>
    <col min="14" max="14" width="7.7109375" style="477" customWidth="1"/>
    <col min="15" max="18" width="7.7109375" style="359" customWidth="1"/>
    <col min="19" max="19" width="7.7109375" style="477" customWidth="1"/>
    <col min="20" max="23" width="7.7109375" style="359" customWidth="1"/>
    <col min="24" max="24" width="7.7109375" style="477" customWidth="1"/>
    <col min="25" max="28" width="7.7109375" style="359" customWidth="1"/>
    <col min="29" max="29" width="7.7109375" style="477" customWidth="1"/>
    <col min="30" max="33" width="7.7109375" style="359" customWidth="1"/>
    <col min="34" max="34" width="7.7109375" style="477" customWidth="1"/>
    <col min="35" max="38" width="7.7109375" style="359" customWidth="1"/>
    <col min="39" max="39" width="7.7109375" style="477" customWidth="1"/>
    <col min="40" max="43" width="7.7109375" style="359" customWidth="1"/>
    <col min="44" max="44" width="7.7109375" style="477" customWidth="1"/>
    <col min="45" max="48" width="7.7109375" style="359" customWidth="1"/>
    <col min="49" max="49" width="7.7109375" style="477" customWidth="1"/>
    <col min="50" max="16384" width="9.140625" style="478"/>
  </cols>
  <sheetData>
    <row r="1" spans="1:49" x14ac:dyDescent="0.25">
      <c r="A1" s="358" t="s">
        <v>304</v>
      </c>
      <c r="B1" s="475" t="s">
        <v>111</v>
      </c>
      <c r="C1" s="358"/>
      <c r="D1" s="473"/>
      <c r="E1" s="358"/>
      <c r="F1" s="358"/>
      <c r="G1" s="358"/>
      <c r="H1" s="358"/>
      <c r="I1" s="476"/>
      <c r="J1" s="358"/>
      <c r="K1" s="358"/>
      <c r="L1" s="358"/>
      <c r="M1" s="358"/>
      <c r="N1" s="476"/>
      <c r="O1" s="358"/>
      <c r="P1" s="358"/>
      <c r="Q1" s="358"/>
      <c r="R1" s="358"/>
      <c r="S1" s="476"/>
      <c r="T1" s="358"/>
      <c r="U1" s="358"/>
      <c r="V1" s="358"/>
      <c r="W1" s="358"/>
      <c r="X1" s="476"/>
      <c r="Y1" s="358"/>
      <c r="Z1" s="358"/>
      <c r="AA1" s="358"/>
      <c r="AB1" s="358"/>
      <c r="AC1" s="476"/>
      <c r="AD1" s="358"/>
      <c r="AE1" s="358"/>
      <c r="AF1" s="358"/>
      <c r="AG1" s="358"/>
      <c r="AH1" s="476"/>
      <c r="AI1" s="358"/>
      <c r="AJ1" s="358"/>
      <c r="AK1" s="358"/>
      <c r="AL1" s="358"/>
      <c r="AM1" s="476"/>
      <c r="AN1" s="358"/>
      <c r="AO1" s="358"/>
      <c r="AP1" s="358"/>
      <c r="AQ1" s="358"/>
      <c r="AR1" s="476"/>
      <c r="AS1" s="358"/>
      <c r="AT1" s="358"/>
      <c r="AU1" s="358"/>
      <c r="AV1" s="358"/>
      <c r="AW1" s="476"/>
    </row>
    <row r="2" spans="1:49" ht="15.75" thickBot="1" x14ac:dyDescent="0.3">
      <c r="B2" s="479" t="s">
        <v>289</v>
      </c>
    </row>
    <row r="3" spans="1:49" s="480" customFormat="1" ht="15.75" thickBot="1" x14ac:dyDescent="0.3">
      <c r="A3" s="1083" t="s">
        <v>16</v>
      </c>
      <c r="B3" s="1090" t="s">
        <v>21</v>
      </c>
      <c r="C3" s="977" t="s">
        <v>59</v>
      </c>
      <c r="D3" s="978" t="s">
        <v>25</v>
      </c>
      <c r="E3" s="1085" t="s">
        <v>8</v>
      </c>
      <c r="F3" s="1086"/>
      <c r="G3" s="1086"/>
      <c r="H3" s="1086"/>
      <c r="I3" s="1087"/>
      <c r="J3" s="1085" t="s">
        <v>22</v>
      </c>
      <c r="K3" s="1086"/>
      <c r="L3" s="1086"/>
      <c r="M3" s="1086"/>
      <c r="N3" s="1087"/>
      <c r="O3" s="1088" t="s">
        <v>5</v>
      </c>
      <c r="P3" s="1086"/>
      <c r="Q3" s="1086"/>
      <c r="R3" s="1086"/>
      <c r="S3" s="1089"/>
      <c r="T3" s="1085" t="s">
        <v>14</v>
      </c>
      <c r="U3" s="1086"/>
      <c r="V3" s="1086"/>
      <c r="W3" s="1086"/>
      <c r="X3" s="1087"/>
      <c r="Y3" s="1088" t="s">
        <v>13</v>
      </c>
      <c r="Z3" s="1086"/>
      <c r="AA3" s="1086"/>
      <c r="AB3" s="1086"/>
      <c r="AC3" s="1089"/>
      <c r="AD3" s="1085" t="s">
        <v>7</v>
      </c>
      <c r="AE3" s="1086"/>
      <c r="AF3" s="1086"/>
      <c r="AG3" s="1086"/>
      <c r="AH3" s="1087"/>
      <c r="AI3" s="1088" t="s">
        <v>11</v>
      </c>
      <c r="AJ3" s="1086"/>
      <c r="AK3" s="1086"/>
      <c r="AL3" s="1086"/>
      <c r="AM3" s="1089"/>
      <c r="AN3" s="1085" t="s">
        <v>10</v>
      </c>
      <c r="AO3" s="1086"/>
      <c r="AP3" s="1086"/>
      <c r="AQ3" s="1086"/>
      <c r="AR3" s="1087"/>
      <c r="AS3" s="1085" t="s">
        <v>6</v>
      </c>
      <c r="AT3" s="1086"/>
      <c r="AU3" s="1086"/>
      <c r="AV3" s="1086"/>
      <c r="AW3" s="1087"/>
    </row>
    <row r="4" spans="1:49" s="297" customFormat="1" ht="30.75" thickBot="1" x14ac:dyDescent="0.3">
      <c r="A4" s="1084"/>
      <c r="B4" s="1091"/>
      <c r="C4" s="985"/>
      <c r="D4" s="1060"/>
      <c r="E4" s="302" t="s">
        <v>24</v>
      </c>
      <c r="F4" s="303" t="s">
        <v>109</v>
      </c>
      <c r="G4" s="303" t="s">
        <v>110</v>
      </c>
      <c r="H4" s="303" t="s">
        <v>26</v>
      </c>
      <c r="I4" s="304" t="s">
        <v>23</v>
      </c>
      <c r="J4" s="302" t="s">
        <v>24</v>
      </c>
      <c r="K4" s="303" t="s">
        <v>109</v>
      </c>
      <c r="L4" s="303" t="s">
        <v>110</v>
      </c>
      <c r="M4" s="303" t="s">
        <v>26</v>
      </c>
      <c r="N4" s="304" t="s">
        <v>23</v>
      </c>
      <c r="O4" s="305" t="s">
        <v>24</v>
      </c>
      <c r="P4" s="303" t="s">
        <v>109</v>
      </c>
      <c r="Q4" s="303" t="s">
        <v>110</v>
      </c>
      <c r="R4" s="303" t="s">
        <v>26</v>
      </c>
      <c r="S4" s="306" t="s">
        <v>23</v>
      </c>
      <c r="T4" s="302" t="s">
        <v>24</v>
      </c>
      <c r="U4" s="303" t="s">
        <v>109</v>
      </c>
      <c r="V4" s="303" t="s">
        <v>110</v>
      </c>
      <c r="W4" s="303" t="s">
        <v>26</v>
      </c>
      <c r="X4" s="304" t="s">
        <v>23</v>
      </c>
      <c r="Y4" s="305" t="s">
        <v>24</v>
      </c>
      <c r="Z4" s="303" t="s">
        <v>109</v>
      </c>
      <c r="AA4" s="303" t="s">
        <v>110</v>
      </c>
      <c r="AB4" s="303" t="s">
        <v>26</v>
      </c>
      <c r="AC4" s="306" t="s">
        <v>23</v>
      </c>
      <c r="AD4" s="302" t="s">
        <v>24</v>
      </c>
      <c r="AE4" s="303" t="s">
        <v>109</v>
      </c>
      <c r="AF4" s="303" t="s">
        <v>110</v>
      </c>
      <c r="AG4" s="303" t="s">
        <v>26</v>
      </c>
      <c r="AH4" s="304" t="s">
        <v>23</v>
      </c>
      <c r="AI4" s="305" t="s">
        <v>24</v>
      </c>
      <c r="AJ4" s="303" t="s">
        <v>109</v>
      </c>
      <c r="AK4" s="303" t="s">
        <v>110</v>
      </c>
      <c r="AL4" s="303" t="s">
        <v>26</v>
      </c>
      <c r="AM4" s="306" t="s">
        <v>23</v>
      </c>
      <c r="AN4" s="302" t="s">
        <v>24</v>
      </c>
      <c r="AO4" s="303" t="s">
        <v>109</v>
      </c>
      <c r="AP4" s="303" t="s">
        <v>110</v>
      </c>
      <c r="AQ4" s="303" t="s">
        <v>26</v>
      </c>
      <c r="AR4" s="304" t="s">
        <v>23</v>
      </c>
      <c r="AS4" s="302" t="s">
        <v>24</v>
      </c>
      <c r="AT4" s="303" t="s">
        <v>109</v>
      </c>
      <c r="AU4" s="303" t="s">
        <v>110</v>
      </c>
      <c r="AV4" s="303" t="s">
        <v>26</v>
      </c>
      <c r="AW4" s="304" t="s">
        <v>23</v>
      </c>
    </row>
  </sheetData>
  <mergeCells count="13">
    <mergeCell ref="AN3:AR3"/>
    <mergeCell ref="AS3:AW3"/>
    <mergeCell ref="B3:B4"/>
    <mergeCell ref="C3:C4"/>
    <mergeCell ref="D3:D4"/>
    <mergeCell ref="E3:I3"/>
    <mergeCell ref="J3:N3"/>
    <mergeCell ref="O3:S3"/>
    <mergeCell ref="A3:A4"/>
    <mergeCell ref="T3:X3"/>
    <mergeCell ref="Y3:AC3"/>
    <mergeCell ref="AD3:AH3"/>
    <mergeCell ref="AI3:AM3"/>
  </mergeCells>
  <conditionalFormatting sqref="AO1:AO2 AE1:AE2 U1:U2 O1:O3 O5:O1048576 AO5:AO1048576 AE5:AE1048576 U5:U1048576 BA1:BA1048576 BK1:BK1048576 BU1:BU1048576 CE1:CE1048576">
    <cfRule type="cellIs" dxfId="0" priority="1" operator="lessThan">
      <formula>0</formula>
    </cfRule>
  </conditionalFormatting>
  <pageMargins left="0.31496062992125984" right="0.19685039370078741" top="0.23622047244094491" bottom="0.27559055118110237" header="0.19685039370078741" footer="7.874015748031496E-2"/>
  <pageSetup paperSize="9" orientation="landscape" r:id="rId1"/>
  <headerFooter>
    <oddFooter>&amp;LРезультаты ЕГЭ-2020 по ОО (ВТГ)&amp;Cстр.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3"/>
  <sheetViews>
    <sheetView zoomScale="80" zoomScaleNormal="80" workbookViewId="0">
      <selection activeCell="A2" sqref="A2"/>
    </sheetView>
  </sheetViews>
  <sheetFormatPr defaultRowHeight="15.75" x14ac:dyDescent="0.25"/>
  <cols>
    <col min="1" max="1" width="5.85546875" style="397" customWidth="1"/>
    <col min="2" max="2" width="63.85546875" style="398" customWidth="1"/>
    <col min="3" max="3" width="13.28515625" style="398" customWidth="1"/>
    <col min="4" max="4" width="15.140625" style="397" customWidth="1"/>
    <col min="5" max="5" width="15.7109375" style="398" customWidth="1"/>
    <col min="6" max="6" width="20.28515625" style="398" customWidth="1"/>
    <col min="7" max="7" width="15" style="398" customWidth="1"/>
    <col min="8" max="8" width="11.85546875" style="398" customWidth="1"/>
    <col min="9" max="16384" width="9.140625" style="398"/>
  </cols>
  <sheetData>
    <row r="1" spans="1:8" s="396" customFormat="1" ht="18.75" x14ac:dyDescent="0.3">
      <c r="A1" s="360" t="s">
        <v>307</v>
      </c>
      <c r="B1" s="396" t="s">
        <v>98</v>
      </c>
      <c r="C1" s="360"/>
      <c r="D1" s="360"/>
      <c r="E1" s="360"/>
      <c r="F1" s="360"/>
      <c r="G1" s="360"/>
      <c r="H1" s="360"/>
    </row>
    <row r="2" spans="1:8" s="21" customFormat="1" ht="16.5" thickBot="1" x14ac:dyDescent="0.3">
      <c r="A2" s="101"/>
      <c r="C2" s="101" t="s">
        <v>83</v>
      </c>
      <c r="D2" s="642" t="s">
        <v>84</v>
      </c>
      <c r="E2" s="101"/>
      <c r="F2" s="101"/>
      <c r="G2" s="233"/>
      <c r="H2" s="101"/>
    </row>
    <row r="3" spans="1:8" s="436" customFormat="1" ht="16.5" thickBot="1" x14ac:dyDescent="0.3">
      <c r="A3" s="657">
        <v>1</v>
      </c>
      <c r="B3" s="651" t="s">
        <v>125</v>
      </c>
      <c r="C3" s="644">
        <v>14753</v>
      </c>
      <c r="D3" s="643">
        <v>10817</v>
      </c>
      <c r="G3" s="67"/>
    </row>
    <row r="4" spans="1:8" s="258" customFormat="1" x14ac:dyDescent="0.25">
      <c r="A4" s="658">
        <v>2</v>
      </c>
      <c r="B4" s="652" t="s">
        <v>73</v>
      </c>
      <c r="C4" s="645"/>
      <c r="D4" s="648"/>
      <c r="G4" s="437"/>
    </row>
    <row r="5" spans="1:8" s="258" customFormat="1" x14ac:dyDescent="0.25">
      <c r="A5" s="659">
        <v>3</v>
      </c>
      <c r="B5" s="653" t="s">
        <v>74</v>
      </c>
      <c r="C5" s="646">
        <v>14677</v>
      </c>
      <c r="D5" s="649">
        <v>10817</v>
      </c>
      <c r="G5" s="437"/>
    </row>
    <row r="6" spans="1:8" s="258" customFormat="1" x14ac:dyDescent="0.25">
      <c r="A6" s="659">
        <v>4</v>
      </c>
      <c r="B6" s="653" t="s">
        <v>75</v>
      </c>
      <c r="C6" s="646">
        <v>76</v>
      </c>
      <c r="D6" s="649">
        <v>0</v>
      </c>
      <c r="G6" s="437"/>
    </row>
    <row r="7" spans="1:8" s="258" customFormat="1" x14ac:dyDescent="0.25">
      <c r="A7" s="659"/>
      <c r="B7" s="653"/>
      <c r="C7" s="417"/>
      <c r="D7" s="649"/>
      <c r="G7" s="437"/>
    </row>
    <row r="8" spans="1:8" s="258" customFormat="1" x14ac:dyDescent="0.25">
      <c r="A8" s="659">
        <v>5</v>
      </c>
      <c r="B8" s="654" t="s">
        <v>130</v>
      </c>
      <c r="C8" s="417"/>
      <c r="D8" s="649"/>
      <c r="G8" s="437"/>
    </row>
    <row r="9" spans="1:8" s="258" customFormat="1" x14ac:dyDescent="0.25">
      <c r="A9" s="659">
        <v>6</v>
      </c>
      <c r="B9" s="653" t="s">
        <v>126</v>
      </c>
      <c r="C9" s="417">
        <v>2301</v>
      </c>
      <c r="D9" s="649">
        <v>1931</v>
      </c>
      <c r="G9" s="437"/>
    </row>
    <row r="10" spans="1:8" s="258" customFormat="1" ht="31.5" x14ac:dyDescent="0.25">
      <c r="A10" s="659">
        <v>7</v>
      </c>
      <c r="B10" s="653" t="s">
        <v>127</v>
      </c>
      <c r="C10" s="417">
        <v>2</v>
      </c>
      <c r="D10" s="649">
        <v>0</v>
      </c>
      <c r="G10" s="437"/>
    </row>
    <row r="11" spans="1:8" s="258" customFormat="1" x14ac:dyDescent="0.25">
      <c r="A11" s="659">
        <v>8</v>
      </c>
      <c r="B11" s="653" t="s">
        <v>128</v>
      </c>
      <c r="C11" s="417">
        <v>423</v>
      </c>
      <c r="D11" s="649">
        <v>51</v>
      </c>
      <c r="G11" s="437"/>
    </row>
    <row r="12" spans="1:8" s="258" customFormat="1" ht="31.5" x14ac:dyDescent="0.25">
      <c r="A12" s="659">
        <v>9</v>
      </c>
      <c r="B12" s="653" t="s">
        <v>160</v>
      </c>
      <c r="C12" s="417">
        <v>34</v>
      </c>
      <c r="D12" s="649">
        <v>63</v>
      </c>
      <c r="G12" s="437"/>
    </row>
    <row r="13" spans="1:8" s="258" customFormat="1" x14ac:dyDescent="0.25">
      <c r="A13" s="659">
        <v>10</v>
      </c>
      <c r="B13" s="653" t="s">
        <v>129</v>
      </c>
      <c r="C13" s="417">
        <v>11993</v>
      </c>
      <c r="D13" s="649">
        <v>8772</v>
      </c>
      <c r="G13" s="437"/>
    </row>
    <row r="14" spans="1:8" s="258" customFormat="1" x14ac:dyDescent="0.25">
      <c r="A14" s="659">
        <v>11</v>
      </c>
      <c r="B14" s="653" t="s">
        <v>73</v>
      </c>
      <c r="C14" s="417"/>
      <c r="D14" s="649"/>
      <c r="G14" s="437"/>
    </row>
    <row r="15" spans="1:8" s="258" customFormat="1" x14ac:dyDescent="0.25">
      <c r="A15" s="659">
        <v>12</v>
      </c>
      <c r="B15" s="653" t="s">
        <v>76</v>
      </c>
      <c r="C15" s="417">
        <v>11918</v>
      </c>
      <c r="D15" s="649">
        <v>8772</v>
      </c>
      <c r="G15" s="437"/>
    </row>
    <row r="16" spans="1:8" s="258" customFormat="1" x14ac:dyDescent="0.25">
      <c r="A16" s="659">
        <v>13</v>
      </c>
      <c r="B16" s="653" t="s">
        <v>77</v>
      </c>
      <c r="C16" s="417">
        <v>75</v>
      </c>
      <c r="D16" s="649">
        <v>0</v>
      </c>
      <c r="G16" s="437"/>
    </row>
    <row r="17" spans="1:7" s="258" customFormat="1" x14ac:dyDescent="0.25">
      <c r="A17" s="659"/>
      <c r="B17" s="653"/>
      <c r="C17" s="417"/>
      <c r="D17" s="649"/>
      <c r="G17" s="437"/>
    </row>
    <row r="18" spans="1:7" s="258" customFormat="1" x14ac:dyDescent="0.25">
      <c r="A18" s="659">
        <v>14</v>
      </c>
      <c r="B18" s="653" t="s">
        <v>135</v>
      </c>
      <c r="C18" s="417">
        <v>80</v>
      </c>
      <c r="D18" s="649">
        <v>0</v>
      </c>
      <c r="G18" s="437"/>
    </row>
    <row r="19" spans="1:7" s="258" customFormat="1" x14ac:dyDescent="0.25">
      <c r="A19" s="659"/>
      <c r="B19" s="655"/>
      <c r="C19" s="647"/>
      <c r="D19" s="649"/>
      <c r="G19" s="437"/>
    </row>
    <row r="20" spans="1:7" s="258" customFormat="1" x14ac:dyDescent="0.25">
      <c r="A20" s="659">
        <v>15</v>
      </c>
      <c r="B20" s="654" t="s">
        <v>136</v>
      </c>
      <c r="C20" s="647"/>
      <c r="D20" s="649">
        <v>10067</v>
      </c>
      <c r="G20" s="437"/>
    </row>
    <row r="21" spans="1:7" s="258" customFormat="1" x14ac:dyDescent="0.25">
      <c r="A21" s="659"/>
      <c r="B21" s="654" t="s">
        <v>184</v>
      </c>
      <c r="C21" s="647"/>
      <c r="D21" s="649"/>
      <c r="G21" s="437"/>
    </row>
    <row r="22" spans="1:7" s="258" customFormat="1" x14ac:dyDescent="0.25">
      <c r="A22" s="659"/>
      <c r="B22" s="653" t="s">
        <v>185</v>
      </c>
      <c r="C22" s="647"/>
      <c r="D22" s="649">
        <v>9062</v>
      </c>
      <c r="G22" s="437"/>
    </row>
    <row r="23" spans="1:7" s="258" customFormat="1" x14ac:dyDescent="0.25">
      <c r="A23" s="659">
        <v>16</v>
      </c>
      <c r="B23" s="653" t="s">
        <v>186</v>
      </c>
      <c r="C23" s="417">
        <v>11633</v>
      </c>
      <c r="D23" s="649">
        <v>8547</v>
      </c>
      <c r="G23" s="437"/>
    </row>
    <row r="24" spans="1:7" s="258" customFormat="1" x14ac:dyDescent="0.25">
      <c r="A24" s="659">
        <v>17</v>
      </c>
      <c r="B24" s="653" t="s">
        <v>187</v>
      </c>
      <c r="C24" s="417">
        <v>63</v>
      </c>
      <c r="D24" s="649">
        <v>0</v>
      </c>
      <c r="G24" s="437"/>
    </row>
    <row r="25" spans="1:7" s="258" customFormat="1" x14ac:dyDescent="0.25">
      <c r="A25" s="659">
        <v>18</v>
      </c>
      <c r="B25" s="653" t="s">
        <v>188</v>
      </c>
      <c r="C25" s="417">
        <v>2509</v>
      </c>
      <c r="D25" s="649">
        <v>2705</v>
      </c>
      <c r="G25" s="437"/>
    </row>
    <row r="26" spans="1:7" s="258" customFormat="1" ht="31.5" x14ac:dyDescent="0.25">
      <c r="A26" s="659">
        <v>19</v>
      </c>
      <c r="B26" s="653" t="s">
        <v>189</v>
      </c>
      <c r="C26" s="417">
        <v>9140</v>
      </c>
      <c r="D26" s="649">
        <v>0</v>
      </c>
      <c r="G26" s="437"/>
    </row>
    <row r="27" spans="1:7" s="258" customFormat="1" ht="16.5" thickBot="1" x14ac:dyDescent="0.3">
      <c r="A27" s="660">
        <v>20</v>
      </c>
      <c r="B27" s="656" t="s">
        <v>190</v>
      </c>
      <c r="C27" s="423">
        <v>63</v>
      </c>
      <c r="D27" s="650">
        <v>0</v>
      </c>
      <c r="G27" s="437"/>
    </row>
    <row r="28" spans="1:7" s="258" customFormat="1" x14ac:dyDescent="0.25">
      <c r="A28" s="438"/>
      <c r="D28" s="438"/>
      <c r="G28" s="437"/>
    </row>
    <row r="29" spans="1:7" s="258" customFormat="1" x14ac:dyDescent="0.25">
      <c r="A29" s="438"/>
      <c r="D29" s="438"/>
      <c r="G29" s="437"/>
    </row>
    <row r="30" spans="1:7" s="258" customFormat="1" x14ac:dyDescent="0.25">
      <c r="A30" s="438"/>
      <c r="D30" s="438"/>
      <c r="G30" s="437"/>
    </row>
    <row r="31" spans="1:7" s="258" customFormat="1" x14ac:dyDescent="0.25">
      <c r="A31" s="438"/>
      <c r="D31" s="438"/>
      <c r="G31" s="437"/>
    </row>
    <row r="32" spans="1:7" s="258" customFormat="1" x14ac:dyDescent="0.25">
      <c r="A32" s="438"/>
      <c r="D32" s="438"/>
      <c r="G32" s="437"/>
    </row>
    <row r="33" spans="1:7" s="258" customFormat="1" x14ac:dyDescent="0.25">
      <c r="A33" s="438"/>
      <c r="D33" s="438"/>
      <c r="G33" s="437"/>
    </row>
  </sheetData>
  <pageMargins left="0.23622047244094491" right="0.15748031496062992" top="0.55118110236220474" bottom="0.47244094488188981" header="0.19685039370078741" footer="0.19685039370078741"/>
  <pageSetup paperSize="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0"/>
  <sheetViews>
    <sheetView workbookViewId="0">
      <selection activeCell="U24" sqref="U24"/>
    </sheetView>
  </sheetViews>
  <sheetFormatPr defaultRowHeight="12.75" x14ac:dyDescent="0.2"/>
  <cols>
    <col min="1" max="1" width="5.28515625" style="791" customWidth="1"/>
    <col min="2" max="2" width="47.42578125" style="793" customWidth="1"/>
    <col min="3" max="16" width="5.85546875" style="791" customWidth="1"/>
    <col min="17" max="17" width="9.140625" style="821"/>
    <col min="18" max="16384" width="9.140625" style="790"/>
  </cols>
  <sheetData>
    <row r="1" spans="1:17" s="606" customFormat="1" ht="16.5" thickBot="1" x14ac:dyDescent="0.3">
      <c r="A1" s="800" t="s">
        <v>362</v>
      </c>
      <c r="B1" s="854" t="s">
        <v>373</v>
      </c>
      <c r="C1" s="163"/>
      <c r="D1" s="163"/>
      <c r="E1" s="163"/>
      <c r="F1" s="163"/>
      <c r="G1" s="163"/>
      <c r="H1" s="163"/>
      <c r="I1" s="800"/>
      <c r="J1" s="163"/>
      <c r="K1" s="163"/>
      <c r="L1" s="163"/>
      <c r="M1" s="800"/>
      <c r="N1" s="163"/>
      <c r="O1" s="163"/>
      <c r="P1" s="163"/>
      <c r="Q1" s="163"/>
    </row>
    <row r="2" spans="1:17" s="791" customFormat="1" ht="13.5" thickBot="1" x14ac:dyDescent="0.3">
      <c r="A2" s="875" t="s">
        <v>16</v>
      </c>
      <c r="B2" s="876" t="s">
        <v>336</v>
      </c>
      <c r="C2" s="799" t="s">
        <v>332</v>
      </c>
      <c r="D2" s="797" t="s">
        <v>329</v>
      </c>
      <c r="E2" s="797" t="s">
        <v>328</v>
      </c>
      <c r="F2" s="797" t="s">
        <v>325</v>
      </c>
      <c r="G2" s="797" t="s">
        <v>333</v>
      </c>
      <c r="H2" s="797" t="s">
        <v>335</v>
      </c>
      <c r="I2" s="797" t="s">
        <v>323</v>
      </c>
      <c r="J2" s="797" t="s">
        <v>331</v>
      </c>
      <c r="K2" s="797" t="s">
        <v>324</v>
      </c>
      <c r="L2" s="797" t="s">
        <v>326</v>
      </c>
      <c r="M2" s="797" t="s">
        <v>322</v>
      </c>
      <c r="N2" s="797" t="s">
        <v>330</v>
      </c>
      <c r="O2" s="797" t="s">
        <v>334</v>
      </c>
      <c r="P2" s="798" t="s">
        <v>327</v>
      </c>
      <c r="Q2" s="878" t="s">
        <v>337</v>
      </c>
    </row>
    <row r="3" spans="1:17" x14ac:dyDescent="0.2">
      <c r="A3" s="873">
        <v>1</v>
      </c>
      <c r="B3" s="874" t="s">
        <v>315</v>
      </c>
      <c r="C3" s="801">
        <v>115</v>
      </c>
      <c r="D3" s="792">
        <v>35</v>
      </c>
      <c r="E3" s="792">
        <v>20</v>
      </c>
      <c r="F3" s="792">
        <v>13</v>
      </c>
      <c r="G3" s="792">
        <v>23</v>
      </c>
      <c r="H3" s="792">
        <v>21</v>
      </c>
      <c r="I3" s="792">
        <v>44</v>
      </c>
      <c r="J3" s="792">
        <v>59</v>
      </c>
      <c r="K3" s="792">
        <v>46</v>
      </c>
      <c r="L3" s="792">
        <v>11</v>
      </c>
      <c r="M3" s="792">
        <v>27</v>
      </c>
      <c r="N3" s="792">
        <v>3</v>
      </c>
      <c r="O3" s="792">
        <v>3</v>
      </c>
      <c r="P3" s="794">
        <v>3</v>
      </c>
      <c r="Q3" s="877">
        <f>SUM(C3:P3)</f>
        <v>423</v>
      </c>
    </row>
    <row r="4" spans="1:17" x14ac:dyDescent="0.2">
      <c r="A4" s="855">
        <v>2</v>
      </c>
      <c r="B4" s="856" t="s">
        <v>317</v>
      </c>
      <c r="C4" s="801">
        <v>61</v>
      </c>
      <c r="D4" s="792">
        <v>18</v>
      </c>
      <c r="E4" s="792">
        <v>12</v>
      </c>
      <c r="F4" s="792">
        <v>8</v>
      </c>
      <c r="G4" s="792">
        <v>9</v>
      </c>
      <c r="H4" s="792">
        <v>2</v>
      </c>
      <c r="I4" s="792">
        <v>21</v>
      </c>
      <c r="J4" s="792">
        <v>43</v>
      </c>
      <c r="K4" s="792">
        <v>32</v>
      </c>
      <c r="L4" s="792">
        <v>4</v>
      </c>
      <c r="M4" s="792">
        <v>18</v>
      </c>
      <c r="N4" s="792">
        <v>1</v>
      </c>
      <c r="O4" s="792">
        <v>1</v>
      </c>
      <c r="P4" s="794">
        <v>1</v>
      </c>
      <c r="Q4" s="795">
        <f t="shared" ref="Q4:Q6" si="0">SUM(C4:P4)</f>
        <v>231</v>
      </c>
    </row>
    <row r="5" spans="1:17" x14ac:dyDescent="0.2">
      <c r="A5" s="855">
        <v>3</v>
      </c>
      <c r="B5" s="856" t="s">
        <v>319</v>
      </c>
      <c r="C5" s="801">
        <v>49</v>
      </c>
      <c r="D5" s="792">
        <v>15</v>
      </c>
      <c r="E5" s="792">
        <v>6</v>
      </c>
      <c r="F5" s="792">
        <v>3</v>
      </c>
      <c r="G5" s="792">
        <v>12</v>
      </c>
      <c r="H5" s="792">
        <v>16</v>
      </c>
      <c r="I5" s="792">
        <v>21</v>
      </c>
      <c r="J5" s="792">
        <v>14</v>
      </c>
      <c r="K5" s="792">
        <v>12</v>
      </c>
      <c r="L5" s="792">
        <v>5</v>
      </c>
      <c r="M5" s="792">
        <v>7</v>
      </c>
      <c r="N5" s="792">
        <v>1</v>
      </c>
      <c r="O5" s="792">
        <v>1</v>
      </c>
      <c r="P5" s="794">
        <v>1</v>
      </c>
      <c r="Q5" s="795">
        <f t="shared" si="0"/>
        <v>163</v>
      </c>
    </row>
    <row r="6" spans="1:17" ht="13.5" thickBot="1" x14ac:dyDescent="0.25">
      <c r="A6" s="857">
        <v>4</v>
      </c>
      <c r="B6" s="858" t="s">
        <v>321</v>
      </c>
      <c r="C6" s="802">
        <v>5</v>
      </c>
      <c r="D6" s="803">
        <v>2</v>
      </c>
      <c r="E6" s="803">
        <v>2</v>
      </c>
      <c r="F6" s="803">
        <v>2</v>
      </c>
      <c r="G6" s="803">
        <v>2</v>
      </c>
      <c r="H6" s="803">
        <v>3</v>
      </c>
      <c r="I6" s="803">
        <v>2</v>
      </c>
      <c r="J6" s="803">
        <v>2</v>
      </c>
      <c r="K6" s="803">
        <v>2</v>
      </c>
      <c r="L6" s="803">
        <v>2</v>
      </c>
      <c r="M6" s="803">
        <v>2</v>
      </c>
      <c r="N6" s="803">
        <v>1</v>
      </c>
      <c r="O6" s="803">
        <v>1</v>
      </c>
      <c r="P6" s="804">
        <v>1</v>
      </c>
      <c r="Q6" s="805">
        <f t="shared" si="0"/>
        <v>29</v>
      </c>
    </row>
    <row r="9" spans="1:17" s="796" customFormat="1" ht="15.75" thickBot="1" x14ac:dyDescent="0.3">
      <c r="A9" s="859" t="s">
        <v>363</v>
      </c>
      <c r="B9" s="860" t="s">
        <v>338</v>
      </c>
      <c r="C9" s="806"/>
      <c r="D9" s="806"/>
      <c r="E9" s="806"/>
      <c r="F9" s="806"/>
      <c r="G9" s="806"/>
      <c r="H9" s="806"/>
      <c r="I9" s="806"/>
      <c r="J9" s="806"/>
      <c r="K9" s="806"/>
      <c r="L9" s="806"/>
      <c r="M9" s="806"/>
      <c r="N9" s="806"/>
      <c r="O9" s="806"/>
      <c r="P9" s="806"/>
      <c r="Q9" s="806"/>
    </row>
    <row r="10" spans="1:17" s="789" customFormat="1" ht="15.75" thickBot="1" x14ac:dyDescent="0.3">
      <c r="A10" s="836" t="s">
        <v>339</v>
      </c>
      <c r="B10" s="837" t="s">
        <v>340</v>
      </c>
      <c r="C10" s="832" t="s">
        <v>332</v>
      </c>
      <c r="D10" s="833" t="s">
        <v>329</v>
      </c>
      <c r="E10" s="833" t="s">
        <v>328</v>
      </c>
      <c r="F10" s="833" t="s">
        <v>325</v>
      </c>
      <c r="G10" s="833" t="s">
        <v>333</v>
      </c>
      <c r="H10" s="833" t="s">
        <v>335</v>
      </c>
      <c r="I10" s="833" t="s">
        <v>323</v>
      </c>
      <c r="J10" s="833" t="s">
        <v>331</v>
      </c>
      <c r="K10" s="833" t="s">
        <v>324</v>
      </c>
      <c r="L10" s="833" t="s">
        <v>326</v>
      </c>
      <c r="M10" s="833" t="s">
        <v>322</v>
      </c>
      <c r="N10" s="833" t="s">
        <v>330</v>
      </c>
      <c r="O10" s="833" t="s">
        <v>334</v>
      </c>
      <c r="P10" s="838" t="s">
        <v>327</v>
      </c>
      <c r="Q10" s="835" t="s">
        <v>337</v>
      </c>
    </row>
    <row r="11" spans="1:17" s="788" customFormat="1" ht="15" x14ac:dyDescent="0.25">
      <c r="A11" s="861" t="s">
        <v>306</v>
      </c>
      <c r="B11" s="862" t="s">
        <v>341</v>
      </c>
      <c r="C11" s="846">
        <v>10514</v>
      </c>
      <c r="D11" s="847">
        <v>2987</v>
      </c>
      <c r="E11" s="847">
        <v>327</v>
      </c>
      <c r="F11" s="847">
        <v>514</v>
      </c>
      <c r="G11" s="847">
        <v>1101</v>
      </c>
      <c r="H11" s="847">
        <v>3903</v>
      </c>
      <c r="I11" s="848">
        <v>4340</v>
      </c>
      <c r="J11" s="847">
        <v>4852</v>
      </c>
      <c r="K11" s="847">
        <v>2541</v>
      </c>
      <c r="L11" s="848">
        <v>67</v>
      </c>
      <c r="M11" s="848">
        <v>521</v>
      </c>
      <c r="N11" s="847">
        <v>1</v>
      </c>
      <c r="O11" s="847">
        <v>1</v>
      </c>
      <c r="P11" s="849">
        <v>1</v>
      </c>
      <c r="Q11" s="850">
        <f>SUM(C11:P11)</f>
        <v>31670</v>
      </c>
    </row>
    <row r="12" spans="1:17" s="788" customFormat="1" ht="15" x14ac:dyDescent="0.25">
      <c r="A12" s="863" t="s">
        <v>307</v>
      </c>
      <c r="B12" s="864" t="s">
        <v>342</v>
      </c>
      <c r="C12" s="840">
        <v>8556</v>
      </c>
      <c r="D12" s="841">
        <v>2057</v>
      </c>
      <c r="E12" s="841">
        <v>292</v>
      </c>
      <c r="F12" s="841">
        <v>304</v>
      </c>
      <c r="G12" s="841">
        <v>498</v>
      </c>
      <c r="H12" s="841">
        <v>3056</v>
      </c>
      <c r="I12" s="842">
        <v>3625</v>
      </c>
      <c r="J12" s="841">
        <v>4136</v>
      </c>
      <c r="K12" s="841">
        <v>2087</v>
      </c>
      <c r="L12" s="842">
        <v>43</v>
      </c>
      <c r="M12" s="842">
        <v>495</v>
      </c>
      <c r="N12" s="841">
        <v>1</v>
      </c>
      <c r="O12" s="841">
        <v>1</v>
      </c>
      <c r="P12" s="851">
        <v>1</v>
      </c>
      <c r="Q12" s="843">
        <f t="shared" ref="Q12:Q29" si="1">SUM(C12:P12)</f>
        <v>25152</v>
      </c>
    </row>
    <row r="13" spans="1:17" s="788" customFormat="1" ht="15" x14ac:dyDescent="0.25">
      <c r="A13" s="865" t="s">
        <v>343</v>
      </c>
      <c r="B13" s="866" t="s">
        <v>344</v>
      </c>
      <c r="C13" s="807">
        <v>8556</v>
      </c>
      <c r="D13" s="808">
        <v>2057</v>
      </c>
      <c r="E13" s="808">
        <v>292</v>
      </c>
      <c r="F13" s="808">
        <v>304</v>
      </c>
      <c r="G13" s="808">
        <v>498</v>
      </c>
      <c r="H13" s="808">
        <v>3056</v>
      </c>
      <c r="I13" s="809">
        <v>3625</v>
      </c>
      <c r="J13" s="808">
        <v>4136</v>
      </c>
      <c r="K13" s="808">
        <v>2087</v>
      </c>
      <c r="L13" s="809">
        <v>43</v>
      </c>
      <c r="M13" s="809">
        <v>495</v>
      </c>
      <c r="N13" s="808">
        <v>1</v>
      </c>
      <c r="O13" s="808">
        <v>1</v>
      </c>
      <c r="P13" s="810">
        <v>1</v>
      </c>
      <c r="Q13" s="852">
        <f t="shared" si="1"/>
        <v>25152</v>
      </c>
    </row>
    <row r="14" spans="1:17" s="788" customFormat="1" ht="15" x14ac:dyDescent="0.25">
      <c r="A14" s="867" t="s">
        <v>345</v>
      </c>
      <c r="B14" s="868" t="s">
        <v>346</v>
      </c>
      <c r="C14" s="826">
        <v>1425</v>
      </c>
      <c r="D14" s="827">
        <v>202</v>
      </c>
      <c r="E14" s="827">
        <v>157</v>
      </c>
      <c r="F14" s="827">
        <v>42</v>
      </c>
      <c r="G14" s="827">
        <v>42</v>
      </c>
      <c r="H14" s="827">
        <v>242</v>
      </c>
      <c r="I14" s="828">
        <v>640</v>
      </c>
      <c r="J14" s="827">
        <v>1696</v>
      </c>
      <c r="K14" s="827">
        <v>733</v>
      </c>
      <c r="L14" s="828">
        <v>1</v>
      </c>
      <c r="M14" s="828">
        <v>138</v>
      </c>
      <c r="N14" s="827">
        <v>0</v>
      </c>
      <c r="O14" s="827">
        <v>0</v>
      </c>
      <c r="P14" s="845">
        <v>0</v>
      </c>
      <c r="Q14" s="844">
        <f t="shared" si="1"/>
        <v>5318</v>
      </c>
    </row>
    <row r="15" spans="1:17" s="788" customFormat="1" ht="15" x14ac:dyDescent="0.25">
      <c r="A15" s="865" t="s">
        <v>347</v>
      </c>
      <c r="B15" s="866" t="s">
        <v>348</v>
      </c>
      <c r="C15" s="807">
        <v>59</v>
      </c>
      <c r="D15" s="808">
        <v>15</v>
      </c>
      <c r="E15" s="808">
        <v>4</v>
      </c>
      <c r="F15" s="808">
        <v>3</v>
      </c>
      <c r="G15" s="808">
        <v>8</v>
      </c>
      <c r="H15" s="808">
        <v>13</v>
      </c>
      <c r="I15" s="809">
        <v>17</v>
      </c>
      <c r="J15" s="808">
        <v>30</v>
      </c>
      <c r="K15" s="808">
        <v>14</v>
      </c>
      <c r="L15" s="809">
        <v>1</v>
      </c>
      <c r="M15" s="809">
        <v>8</v>
      </c>
      <c r="N15" s="808">
        <v>0</v>
      </c>
      <c r="O15" s="808">
        <v>0</v>
      </c>
      <c r="P15" s="810">
        <v>0</v>
      </c>
      <c r="Q15" s="852">
        <f t="shared" si="1"/>
        <v>172</v>
      </c>
    </row>
    <row r="16" spans="1:17" s="788" customFormat="1" ht="15" x14ac:dyDescent="0.25">
      <c r="A16" s="865" t="s">
        <v>349</v>
      </c>
      <c r="B16" s="866" t="s">
        <v>350</v>
      </c>
      <c r="C16" s="807">
        <v>213</v>
      </c>
      <c r="D16" s="808">
        <v>178</v>
      </c>
      <c r="E16" s="808">
        <v>18</v>
      </c>
      <c r="F16" s="808">
        <v>41</v>
      </c>
      <c r="G16" s="808">
        <v>21</v>
      </c>
      <c r="H16" s="808">
        <v>202</v>
      </c>
      <c r="I16" s="809">
        <v>300</v>
      </c>
      <c r="J16" s="808">
        <v>234</v>
      </c>
      <c r="K16" s="808">
        <v>110</v>
      </c>
      <c r="L16" s="808">
        <v>0</v>
      </c>
      <c r="M16" s="809">
        <v>11</v>
      </c>
      <c r="N16" s="808">
        <v>0</v>
      </c>
      <c r="O16" s="808">
        <v>0</v>
      </c>
      <c r="P16" s="810">
        <v>0</v>
      </c>
      <c r="Q16" s="852">
        <f t="shared" si="1"/>
        <v>1328</v>
      </c>
    </row>
    <row r="17" spans="1:17" s="788" customFormat="1" ht="15.75" thickBot="1" x14ac:dyDescent="0.3">
      <c r="A17" s="819" t="s">
        <v>361</v>
      </c>
      <c r="B17" s="869" t="s">
        <v>374</v>
      </c>
      <c r="C17" s="811">
        <v>53</v>
      </c>
      <c r="D17" s="812">
        <v>0</v>
      </c>
      <c r="E17" s="812">
        <v>0</v>
      </c>
      <c r="F17" s="812">
        <v>0</v>
      </c>
      <c r="G17" s="812">
        <v>0</v>
      </c>
      <c r="H17" s="812">
        <v>17</v>
      </c>
      <c r="I17" s="813">
        <v>1</v>
      </c>
      <c r="J17" s="812">
        <v>1</v>
      </c>
      <c r="K17" s="812">
        <v>2</v>
      </c>
      <c r="L17" s="812">
        <v>0</v>
      </c>
      <c r="M17" s="814">
        <v>0</v>
      </c>
      <c r="N17" s="812">
        <v>0</v>
      </c>
      <c r="O17" s="812">
        <v>0</v>
      </c>
      <c r="P17" s="815">
        <v>0</v>
      </c>
      <c r="Q17" s="853">
        <f t="shared" si="1"/>
        <v>74</v>
      </c>
    </row>
    <row r="18" spans="1:17" s="788" customFormat="1" ht="15.75" thickBot="1" x14ac:dyDescent="0.3">
      <c r="A18" s="816"/>
      <c r="B18" s="870"/>
      <c r="C18" s="816"/>
      <c r="D18" s="816"/>
      <c r="E18" s="816"/>
      <c r="F18" s="816"/>
      <c r="G18" s="816"/>
      <c r="H18" s="816"/>
      <c r="I18" s="817"/>
      <c r="J18" s="816"/>
      <c r="K18" s="816"/>
      <c r="L18" s="816"/>
      <c r="M18" s="816"/>
      <c r="N18" s="816"/>
      <c r="O18" s="816"/>
      <c r="P18" s="816"/>
      <c r="Q18" s="816"/>
    </row>
    <row r="19" spans="1:17" s="796" customFormat="1" ht="15.75" thickBot="1" x14ac:dyDescent="0.3">
      <c r="A19" s="830">
        <v>2</v>
      </c>
      <c r="B19" s="831" t="s">
        <v>351</v>
      </c>
      <c r="C19" s="832" t="s">
        <v>332</v>
      </c>
      <c r="D19" s="833" t="s">
        <v>329</v>
      </c>
      <c r="E19" s="833" t="s">
        <v>328</v>
      </c>
      <c r="F19" s="833" t="s">
        <v>325</v>
      </c>
      <c r="G19" s="833" t="s">
        <v>333</v>
      </c>
      <c r="H19" s="833" t="s">
        <v>335</v>
      </c>
      <c r="I19" s="833" t="s">
        <v>323</v>
      </c>
      <c r="J19" s="833" t="s">
        <v>331</v>
      </c>
      <c r="K19" s="833" t="s">
        <v>324</v>
      </c>
      <c r="L19" s="833" t="s">
        <v>326</v>
      </c>
      <c r="M19" s="833" t="s">
        <v>322</v>
      </c>
      <c r="N19" s="833" t="s">
        <v>330</v>
      </c>
      <c r="O19" s="833" t="s">
        <v>334</v>
      </c>
      <c r="P19" s="834" t="s">
        <v>327</v>
      </c>
      <c r="Q19" s="835" t="s">
        <v>337</v>
      </c>
    </row>
    <row r="20" spans="1:17" s="788" customFormat="1" ht="15" x14ac:dyDescent="0.25">
      <c r="A20" s="822" t="s">
        <v>314</v>
      </c>
      <c r="B20" s="871" t="s">
        <v>352</v>
      </c>
      <c r="C20" s="822">
        <v>213</v>
      </c>
      <c r="D20" s="823">
        <v>177</v>
      </c>
      <c r="E20" s="823">
        <v>18</v>
      </c>
      <c r="F20" s="823">
        <v>41</v>
      </c>
      <c r="G20" s="823">
        <v>21</v>
      </c>
      <c r="H20" s="823">
        <v>202</v>
      </c>
      <c r="I20" s="824">
        <v>300</v>
      </c>
      <c r="J20" s="823">
        <v>233</v>
      </c>
      <c r="K20" s="823">
        <v>110</v>
      </c>
      <c r="L20" s="824">
        <v>0</v>
      </c>
      <c r="M20" s="824">
        <v>11</v>
      </c>
      <c r="N20" s="823">
        <v>0</v>
      </c>
      <c r="O20" s="823">
        <v>0</v>
      </c>
      <c r="P20" s="825">
        <v>0</v>
      </c>
      <c r="Q20" s="839">
        <f t="shared" si="1"/>
        <v>1326</v>
      </c>
    </row>
    <row r="21" spans="1:17" s="788" customFormat="1" ht="38.25" x14ac:dyDescent="0.25">
      <c r="A21" s="826" t="s">
        <v>316</v>
      </c>
      <c r="B21" s="868" t="s">
        <v>353</v>
      </c>
      <c r="C21" s="826">
        <v>68</v>
      </c>
      <c r="D21" s="827">
        <v>38</v>
      </c>
      <c r="E21" s="827">
        <v>5</v>
      </c>
      <c r="F21" s="827">
        <v>9</v>
      </c>
      <c r="G21" s="827">
        <v>4</v>
      </c>
      <c r="H21" s="827">
        <v>34</v>
      </c>
      <c r="I21" s="828">
        <v>92</v>
      </c>
      <c r="J21" s="827">
        <v>36</v>
      </c>
      <c r="K21" s="827">
        <v>33</v>
      </c>
      <c r="L21" s="828">
        <v>0</v>
      </c>
      <c r="M21" s="828">
        <v>3</v>
      </c>
      <c r="N21" s="827">
        <v>0</v>
      </c>
      <c r="O21" s="827">
        <v>0</v>
      </c>
      <c r="P21" s="829">
        <v>0</v>
      </c>
      <c r="Q21" s="844">
        <f t="shared" si="1"/>
        <v>322</v>
      </c>
    </row>
    <row r="22" spans="1:17" s="788" customFormat="1" ht="25.5" x14ac:dyDescent="0.25">
      <c r="A22" s="807" t="s">
        <v>318</v>
      </c>
      <c r="B22" s="866" t="s">
        <v>354</v>
      </c>
      <c r="C22" s="807">
        <v>8</v>
      </c>
      <c r="D22" s="808">
        <v>7</v>
      </c>
      <c r="E22" s="808">
        <v>0</v>
      </c>
      <c r="F22" s="808">
        <v>1</v>
      </c>
      <c r="G22" s="808">
        <v>0</v>
      </c>
      <c r="H22" s="808">
        <v>7</v>
      </c>
      <c r="I22" s="809">
        <v>47</v>
      </c>
      <c r="J22" s="808">
        <v>2</v>
      </c>
      <c r="K22" s="808">
        <v>3</v>
      </c>
      <c r="L22" s="809">
        <v>0</v>
      </c>
      <c r="M22" s="809">
        <v>0</v>
      </c>
      <c r="N22" s="808">
        <v>0</v>
      </c>
      <c r="O22" s="808">
        <v>0</v>
      </c>
      <c r="P22" s="818">
        <v>0</v>
      </c>
      <c r="Q22" s="852">
        <f t="shared" si="1"/>
        <v>75</v>
      </c>
    </row>
    <row r="23" spans="1:17" s="788" customFormat="1" ht="25.5" x14ac:dyDescent="0.25">
      <c r="A23" s="807" t="s">
        <v>320</v>
      </c>
      <c r="B23" s="866" t="s">
        <v>355</v>
      </c>
      <c r="C23" s="807">
        <v>26</v>
      </c>
      <c r="D23" s="808">
        <v>20</v>
      </c>
      <c r="E23" s="808">
        <v>3</v>
      </c>
      <c r="F23" s="808">
        <v>6</v>
      </c>
      <c r="G23" s="808">
        <v>3</v>
      </c>
      <c r="H23" s="808">
        <v>9</v>
      </c>
      <c r="I23" s="809">
        <v>38</v>
      </c>
      <c r="J23" s="808">
        <v>23</v>
      </c>
      <c r="K23" s="808">
        <v>17</v>
      </c>
      <c r="L23" s="809">
        <v>0</v>
      </c>
      <c r="M23" s="809">
        <v>2</v>
      </c>
      <c r="N23" s="808">
        <v>0</v>
      </c>
      <c r="O23" s="808">
        <v>0</v>
      </c>
      <c r="P23" s="818">
        <v>0</v>
      </c>
      <c r="Q23" s="852">
        <f t="shared" si="1"/>
        <v>147</v>
      </c>
    </row>
    <row r="24" spans="1:17" s="788" customFormat="1" ht="25.5" x14ac:dyDescent="0.25">
      <c r="A24" s="807" t="s">
        <v>366</v>
      </c>
      <c r="B24" s="866" t="s">
        <v>356</v>
      </c>
      <c r="C24" s="807">
        <v>9</v>
      </c>
      <c r="D24" s="808">
        <v>2</v>
      </c>
      <c r="E24" s="808">
        <v>1</v>
      </c>
      <c r="F24" s="808">
        <v>0</v>
      </c>
      <c r="G24" s="808">
        <v>0</v>
      </c>
      <c r="H24" s="808">
        <v>0</v>
      </c>
      <c r="I24" s="809">
        <v>2</v>
      </c>
      <c r="J24" s="808">
        <v>5</v>
      </c>
      <c r="K24" s="808">
        <v>9</v>
      </c>
      <c r="L24" s="809">
        <v>0</v>
      </c>
      <c r="M24" s="809">
        <v>0</v>
      </c>
      <c r="N24" s="808">
        <v>0</v>
      </c>
      <c r="O24" s="808">
        <v>0</v>
      </c>
      <c r="P24" s="818">
        <v>0</v>
      </c>
      <c r="Q24" s="852">
        <f t="shared" si="1"/>
        <v>28</v>
      </c>
    </row>
    <row r="25" spans="1:17" s="788" customFormat="1" ht="25.5" x14ac:dyDescent="0.25">
      <c r="A25" s="807" t="s">
        <v>367</v>
      </c>
      <c r="B25" s="872" t="s">
        <v>357</v>
      </c>
      <c r="C25" s="807">
        <v>43</v>
      </c>
      <c r="D25" s="808">
        <v>18</v>
      </c>
      <c r="E25" s="808">
        <v>2</v>
      </c>
      <c r="F25" s="808">
        <v>0</v>
      </c>
      <c r="G25" s="808">
        <v>2</v>
      </c>
      <c r="H25" s="808">
        <v>11</v>
      </c>
      <c r="I25" s="809">
        <v>24</v>
      </c>
      <c r="J25" s="808">
        <v>14</v>
      </c>
      <c r="K25" s="808">
        <v>8</v>
      </c>
      <c r="L25" s="809">
        <v>0</v>
      </c>
      <c r="M25" s="809">
        <v>0</v>
      </c>
      <c r="N25" s="808">
        <v>0</v>
      </c>
      <c r="O25" s="808">
        <v>0</v>
      </c>
      <c r="P25" s="818">
        <v>0</v>
      </c>
      <c r="Q25" s="852">
        <f t="shared" si="1"/>
        <v>122</v>
      </c>
    </row>
    <row r="26" spans="1:17" s="788" customFormat="1" ht="25.5" x14ac:dyDescent="0.25">
      <c r="A26" s="807" t="s">
        <v>368</v>
      </c>
      <c r="B26" s="872" t="s">
        <v>364</v>
      </c>
      <c r="C26" s="807">
        <v>14</v>
      </c>
      <c r="D26" s="808">
        <v>1</v>
      </c>
      <c r="E26" s="808">
        <v>2</v>
      </c>
      <c r="F26" s="808">
        <v>0</v>
      </c>
      <c r="G26" s="808">
        <v>1</v>
      </c>
      <c r="H26" s="808">
        <v>2</v>
      </c>
      <c r="I26" s="809">
        <v>2</v>
      </c>
      <c r="J26" s="808">
        <v>2</v>
      </c>
      <c r="K26" s="808">
        <v>3</v>
      </c>
      <c r="L26" s="809">
        <v>0</v>
      </c>
      <c r="M26" s="809">
        <v>0</v>
      </c>
      <c r="N26" s="808">
        <v>0</v>
      </c>
      <c r="O26" s="808">
        <v>0</v>
      </c>
      <c r="P26" s="818">
        <v>0</v>
      </c>
      <c r="Q26" s="852">
        <f t="shared" si="1"/>
        <v>27</v>
      </c>
    </row>
    <row r="27" spans="1:17" s="788" customFormat="1" ht="25.5" x14ac:dyDescent="0.25">
      <c r="A27" s="807" t="s">
        <v>369</v>
      </c>
      <c r="B27" s="872" t="s">
        <v>365</v>
      </c>
      <c r="C27" s="807">
        <v>3</v>
      </c>
      <c r="D27" s="808">
        <v>2</v>
      </c>
      <c r="E27" s="808">
        <v>0</v>
      </c>
      <c r="F27" s="808">
        <v>0</v>
      </c>
      <c r="G27" s="808">
        <v>0</v>
      </c>
      <c r="H27" s="808">
        <v>1</v>
      </c>
      <c r="I27" s="809">
        <v>7</v>
      </c>
      <c r="J27" s="808">
        <v>0</v>
      </c>
      <c r="K27" s="808">
        <v>0</v>
      </c>
      <c r="L27" s="809">
        <v>0</v>
      </c>
      <c r="M27" s="809">
        <v>0</v>
      </c>
      <c r="N27" s="808">
        <v>0</v>
      </c>
      <c r="O27" s="808">
        <v>0</v>
      </c>
      <c r="P27" s="818">
        <v>0</v>
      </c>
      <c r="Q27" s="852">
        <f t="shared" si="1"/>
        <v>13</v>
      </c>
    </row>
    <row r="28" spans="1:17" s="788" customFormat="1" ht="15" x14ac:dyDescent="0.25">
      <c r="A28" s="807" t="s">
        <v>370</v>
      </c>
      <c r="B28" s="866" t="s">
        <v>358</v>
      </c>
      <c r="C28" s="807">
        <v>27</v>
      </c>
      <c r="D28" s="808">
        <v>14</v>
      </c>
      <c r="E28" s="808">
        <v>0</v>
      </c>
      <c r="F28" s="808">
        <v>0</v>
      </c>
      <c r="G28" s="808">
        <v>1</v>
      </c>
      <c r="H28" s="808">
        <v>7</v>
      </c>
      <c r="I28" s="809">
        <v>15</v>
      </c>
      <c r="J28" s="808">
        <v>12</v>
      </c>
      <c r="K28" s="808">
        <v>5</v>
      </c>
      <c r="L28" s="809">
        <v>0</v>
      </c>
      <c r="M28" s="809">
        <v>0</v>
      </c>
      <c r="N28" s="808">
        <v>0</v>
      </c>
      <c r="O28" s="808">
        <v>0</v>
      </c>
      <c r="P28" s="818">
        <v>0</v>
      </c>
      <c r="Q28" s="852">
        <f t="shared" si="1"/>
        <v>81</v>
      </c>
    </row>
    <row r="29" spans="1:17" s="788" customFormat="1" ht="15" x14ac:dyDescent="0.25">
      <c r="A29" s="807" t="s">
        <v>371</v>
      </c>
      <c r="B29" s="866" t="s">
        <v>359</v>
      </c>
      <c r="C29" s="807">
        <v>17</v>
      </c>
      <c r="D29" s="808">
        <v>8</v>
      </c>
      <c r="E29" s="808">
        <v>3</v>
      </c>
      <c r="F29" s="808">
        <v>5</v>
      </c>
      <c r="G29" s="808">
        <v>4</v>
      </c>
      <c r="H29" s="808">
        <v>5</v>
      </c>
      <c r="I29" s="809">
        <v>5</v>
      </c>
      <c r="J29" s="808">
        <v>4</v>
      </c>
      <c r="K29" s="808">
        <v>5</v>
      </c>
      <c r="L29" s="808">
        <v>0</v>
      </c>
      <c r="M29" s="809">
        <v>2</v>
      </c>
      <c r="N29" s="808">
        <v>0</v>
      </c>
      <c r="O29" s="808">
        <v>0</v>
      </c>
      <c r="P29" s="818">
        <v>0</v>
      </c>
      <c r="Q29" s="852">
        <f t="shared" si="1"/>
        <v>58</v>
      </c>
    </row>
    <row r="30" spans="1:17" s="788" customFormat="1" ht="15.75" thickBot="1" x14ac:dyDescent="0.3">
      <c r="A30" s="819" t="s">
        <v>372</v>
      </c>
      <c r="B30" s="869" t="s">
        <v>360</v>
      </c>
      <c r="C30" s="819">
        <v>-5</v>
      </c>
      <c r="D30" s="812">
        <v>-6</v>
      </c>
      <c r="E30" s="812">
        <v>0</v>
      </c>
      <c r="F30" s="812">
        <v>-3</v>
      </c>
      <c r="G30" s="812">
        <v>1</v>
      </c>
      <c r="H30" s="812">
        <v>-9</v>
      </c>
      <c r="I30" s="813">
        <v>-7</v>
      </c>
      <c r="J30" s="812">
        <v>-2</v>
      </c>
      <c r="K30" s="812">
        <v>-3</v>
      </c>
      <c r="L30" s="812">
        <v>0</v>
      </c>
      <c r="M30" s="813">
        <v>1</v>
      </c>
      <c r="N30" s="812">
        <v>0</v>
      </c>
      <c r="O30" s="812">
        <v>0</v>
      </c>
      <c r="P30" s="820">
        <v>0</v>
      </c>
      <c r="Q30" s="853"/>
    </row>
  </sheetData>
  <pageMargins left="0.55118110236220474" right="0.19685039370078741" top="0.31496062992125984" bottom="0.31496062992125984" header="0.19685039370078741" footer="0.11811023622047245"/>
  <pageSetup paperSize="9" scale="96" fitToHeight="0" orientation="landscape" horizontalDpi="0" verticalDpi="0" r:id="rId1"/>
  <headerFooter>
    <oddFooter>&amp;LСостав и результаты работы ПК в 2020 году&amp;CСтр.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zoomScale="80" zoomScaleNormal="80" workbookViewId="0">
      <selection activeCell="F15" sqref="F15"/>
    </sheetView>
  </sheetViews>
  <sheetFormatPr defaultRowHeight="15.75" x14ac:dyDescent="0.25"/>
  <cols>
    <col min="1" max="1" width="21.7109375" style="601" customWidth="1"/>
    <col min="2" max="2" width="15.42578125" style="602" customWidth="1"/>
    <col min="3" max="3" width="8.85546875" style="600" customWidth="1"/>
    <col min="4" max="4" width="18.5703125" style="600" customWidth="1"/>
    <col min="5" max="5" width="8.85546875" style="600" customWidth="1"/>
    <col min="6" max="6" width="18.5703125" style="600" customWidth="1"/>
    <col min="7" max="7" width="8.85546875" style="600" customWidth="1"/>
    <col min="8" max="8" width="18.5703125" style="600" customWidth="1"/>
    <col min="9" max="9" width="7.42578125" style="600" customWidth="1"/>
    <col min="10" max="16384" width="9.140625" style="600"/>
  </cols>
  <sheetData>
    <row r="1" spans="1:9" ht="18.75" x14ac:dyDescent="0.25">
      <c r="A1" s="946" t="s">
        <v>308</v>
      </c>
      <c r="B1" s="946"/>
      <c r="C1" s="946"/>
      <c r="D1" s="946"/>
      <c r="E1" s="946"/>
      <c r="F1" s="946"/>
      <c r="G1" s="946"/>
      <c r="H1" s="946"/>
      <c r="I1" s="599"/>
    </row>
    <row r="2" spans="1:9" ht="16.5" thickBot="1" x14ac:dyDescent="0.3"/>
    <row r="3" spans="1:9" s="772" customFormat="1" ht="18" thickBot="1" x14ac:dyDescent="0.3">
      <c r="A3" s="947" t="s">
        <v>1</v>
      </c>
      <c r="B3" s="958" t="s">
        <v>266</v>
      </c>
      <c r="C3" s="949" t="s">
        <v>263</v>
      </c>
      <c r="D3" s="950"/>
      <c r="E3" s="951" t="s">
        <v>264</v>
      </c>
      <c r="F3" s="952"/>
      <c r="G3" s="953" t="s">
        <v>265</v>
      </c>
      <c r="H3" s="954"/>
    </row>
    <row r="4" spans="1:9" s="603" customFormat="1" ht="47.25" x14ac:dyDescent="0.25">
      <c r="A4" s="948"/>
      <c r="B4" s="959"/>
      <c r="C4" s="765" t="s">
        <v>267</v>
      </c>
      <c r="D4" s="664" t="s">
        <v>268</v>
      </c>
      <c r="E4" s="766" t="s">
        <v>267</v>
      </c>
      <c r="F4" s="767" t="s">
        <v>268</v>
      </c>
      <c r="G4" s="768" t="s">
        <v>267</v>
      </c>
      <c r="H4" s="769" t="s">
        <v>268</v>
      </c>
    </row>
    <row r="5" spans="1:9" x14ac:dyDescent="0.25">
      <c r="A5" s="955" t="s">
        <v>8</v>
      </c>
      <c r="B5" s="638" t="s">
        <v>269</v>
      </c>
      <c r="C5" s="612">
        <v>6814</v>
      </c>
      <c r="D5" s="613">
        <v>51.833257264567202</v>
      </c>
      <c r="E5" s="609">
        <v>6164</v>
      </c>
      <c r="F5" s="622">
        <v>50.297837617299102</v>
      </c>
      <c r="G5" s="625">
        <v>4785</v>
      </c>
      <c r="H5" s="626">
        <v>52.802913264180098</v>
      </c>
    </row>
    <row r="6" spans="1:9" x14ac:dyDescent="0.25">
      <c r="A6" s="955"/>
      <c r="B6" s="638" t="s">
        <v>270</v>
      </c>
      <c r="C6" s="612">
        <v>6332</v>
      </c>
      <c r="D6" s="613">
        <v>48.166742735432798</v>
      </c>
      <c r="E6" s="609">
        <v>6091</v>
      </c>
      <c r="F6" s="622">
        <v>49.702162382700898</v>
      </c>
      <c r="G6" s="625">
        <v>4277</v>
      </c>
      <c r="H6" s="626">
        <v>47.197086735819902</v>
      </c>
    </row>
    <row r="7" spans="1:9" x14ac:dyDescent="0.25">
      <c r="A7" s="960" t="s">
        <v>271</v>
      </c>
      <c r="B7" s="638" t="s">
        <v>270</v>
      </c>
      <c r="C7" s="612">
        <v>1568</v>
      </c>
      <c r="D7" s="613">
        <v>34.3708899605436</v>
      </c>
      <c r="E7" s="609">
        <v>929</v>
      </c>
      <c r="F7" s="622">
        <v>30.142764438676199</v>
      </c>
      <c r="G7" s="625">
        <v>779</v>
      </c>
      <c r="H7" s="626">
        <v>28.7985212569316</v>
      </c>
    </row>
    <row r="8" spans="1:9" x14ac:dyDescent="0.25">
      <c r="A8" s="960"/>
      <c r="B8" s="638" t="s">
        <v>269</v>
      </c>
      <c r="C8" s="612">
        <v>2994</v>
      </c>
      <c r="D8" s="613">
        <v>65.629110039456407</v>
      </c>
      <c r="E8" s="609">
        <v>2153</v>
      </c>
      <c r="F8" s="622">
        <v>69.857235561323805</v>
      </c>
      <c r="G8" s="625">
        <v>1926</v>
      </c>
      <c r="H8" s="626">
        <v>71.201478743068407</v>
      </c>
    </row>
    <row r="9" spans="1:9" x14ac:dyDescent="0.25">
      <c r="A9" s="955" t="s">
        <v>5</v>
      </c>
      <c r="B9" s="638" t="s">
        <v>270</v>
      </c>
      <c r="C9" s="612">
        <v>358</v>
      </c>
      <c r="D9" s="613">
        <v>90.862944162436506</v>
      </c>
      <c r="E9" s="609">
        <v>264</v>
      </c>
      <c r="F9" s="622">
        <v>85.4368932038835</v>
      </c>
      <c r="G9" s="625">
        <v>256</v>
      </c>
      <c r="H9" s="626">
        <v>86.486486486486498</v>
      </c>
    </row>
    <row r="10" spans="1:9" x14ac:dyDescent="0.25">
      <c r="A10" s="955"/>
      <c r="B10" s="638" t="s">
        <v>269</v>
      </c>
      <c r="C10" s="612">
        <v>36</v>
      </c>
      <c r="D10" s="613">
        <v>9.1370558375634499</v>
      </c>
      <c r="E10" s="609">
        <v>45</v>
      </c>
      <c r="F10" s="622">
        <v>14.5631067961165</v>
      </c>
      <c r="G10" s="625">
        <v>40</v>
      </c>
      <c r="H10" s="626">
        <v>13.5135135135135</v>
      </c>
    </row>
    <row r="11" spans="1:9" x14ac:dyDescent="0.25">
      <c r="A11" s="955" t="s">
        <v>90</v>
      </c>
      <c r="B11" s="639" t="s">
        <v>269</v>
      </c>
      <c r="C11" s="614">
        <v>432</v>
      </c>
      <c r="D11" s="615">
        <v>84.375</v>
      </c>
      <c r="E11" s="610">
        <v>443</v>
      </c>
      <c r="F11" s="623">
        <v>86.692759295499002</v>
      </c>
      <c r="G11" s="627">
        <v>432</v>
      </c>
      <c r="H11" s="628">
        <v>84.210526315789494</v>
      </c>
    </row>
    <row r="12" spans="1:9" x14ac:dyDescent="0.25">
      <c r="A12" s="955"/>
      <c r="B12" s="639" t="s">
        <v>270</v>
      </c>
      <c r="C12" s="614">
        <v>80</v>
      </c>
      <c r="D12" s="615">
        <v>15.625</v>
      </c>
      <c r="E12" s="610">
        <v>68</v>
      </c>
      <c r="F12" s="623">
        <v>13.307240704501</v>
      </c>
      <c r="G12" s="627">
        <v>81</v>
      </c>
      <c r="H12" s="628">
        <v>15.789473684210501</v>
      </c>
    </row>
    <row r="13" spans="1:9" x14ac:dyDescent="0.25">
      <c r="A13" s="955" t="s">
        <v>13</v>
      </c>
      <c r="B13" s="638" t="s">
        <v>269</v>
      </c>
      <c r="C13" s="612">
        <v>1371</v>
      </c>
      <c r="D13" s="613">
        <v>93.075356415478595</v>
      </c>
      <c r="E13" s="609">
        <v>1198</v>
      </c>
      <c r="F13" s="622">
        <v>94.256490952006303</v>
      </c>
      <c r="G13" s="625">
        <v>985</v>
      </c>
      <c r="H13" s="626">
        <v>94.078319006685803</v>
      </c>
    </row>
    <row r="14" spans="1:9" x14ac:dyDescent="0.25">
      <c r="A14" s="955"/>
      <c r="B14" s="638" t="s">
        <v>270</v>
      </c>
      <c r="C14" s="612">
        <v>102</v>
      </c>
      <c r="D14" s="613">
        <v>6.9246435845213901</v>
      </c>
      <c r="E14" s="609">
        <v>73</v>
      </c>
      <c r="F14" s="622">
        <v>5.7435090479937099</v>
      </c>
      <c r="G14" s="625">
        <v>62</v>
      </c>
      <c r="H14" s="626">
        <v>5.9216809933142303</v>
      </c>
    </row>
    <row r="15" spans="1:9" x14ac:dyDescent="0.25">
      <c r="A15" s="955" t="s">
        <v>7</v>
      </c>
      <c r="B15" s="638" t="s">
        <v>269</v>
      </c>
      <c r="C15" s="612">
        <v>1453</v>
      </c>
      <c r="D15" s="613">
        <v>39.591280653951003</v>
      </c>
      <c r="E15" s="609">
        <v>1435</v>
      </c>
      <c r="F15" s="622">
        <v>37.3600624837282</v>
      </c>
      <c r="G15" s="625">
        <v>1443</v>
      </c>
      <c r="H15" s="626">
        <v>40.488215488215502</v>
      </c>
    </row>
    <row r="16" spans="1:9" x14ac:dyDescent="0.25">
      <c r="A16" s="955"/>
      <c r="B16" s="638" t="s">
        <v>270</v>
      </c>
      <c r="C16" s="612">
        <v>2217</v>
      </c>
      <c r="D16" s="613">
        <v>60.408719346048997</v>
      </c>
      <c r="E16" s="609">
        <v>2406</v>
      </c>
      <c r="F16" s="622">
        <v>62.6399375162718</v>
      </c>
      <c r="G16" s="625">
        <v>2121</v>
      </c>
      <c r="H16" s="626">
        <v>59.511784511784498</v>
      </c>
    </row>
    <row r="17" spans="1:8" x14ac:dyDescent="0.25">
      <c r="A17" s="955" t="s">
        <v>11</v>
      </c>
      <c r="B17" s="639" t="s">
        <v>269</v>
      </c>
      <c r="C17" s="614">
        <v>1704</v>
      </c>
      <c r="D17" s="615">
        <v>37.883503779457499</v>
      </c>
      <c r="E17" s="610">
        <v>1647</v>
      </c>
      <c r="F17" s="623">
        <v>36.551264980026602</v>
      </c>
      <c r="G17" s="627">
        <v>1555</v>
      </c>
      <c r="H17" s="628">
        <v>40.036045314109202</v>
      </c>
    </row>
    <row r="18" spans="1:8" x14ac:dyDescent="0.25">
      <c r="A18" s="955"/>
      <c r="B18" s="639" t="s">
        <v>270</v>
      </c>
      <c r="C18" s="614">
        <v>2794</v>
      </c>
      <c r="D18" s="615">
        <v>62.116496220542501</v>
      </c>
      <c r="E18" s="610">
        <v>2859</v>
      </c>
      <c r="F18" s="623">
        <v>63.448735019973398</v>
      </c>
      <c r="G18" s="627">
        <v>2329</v>
      </c>
      <c r="H18" s="628">
        <v>59.963954685890798</v>
      </c>
    </row>
    <row r="19" spans="1:8" hidden="1" x14ac:dyDescent="0.25">
      <c r="A19" s="637" t="s">
        <v>6</v>
      </c>
      <c r="B19" s="640"/>
      <c r="C19" s="616"/>
      <c r="D19" s="617"/>
      <c r="E19" s="611"/>
      <c r="F19" s="624"/>
      <c r="G19" s="629"/>
      <c r="H19" s="630"/>
    </row>
    <row r="20" spans="1:8" x14ac:dyDescent="0.25">
      <c r="A20" s="955" t="s">
        <v>10</v>
      </c>
      <c r="B20" s="638" t="s">
        <v>270</v>
      </c>
      <c r="C20" s="612">
        <v>2735</v>
      </c>
      <c r="D20" s="613">
        <v>42.115799199260898</v>
      </c>
      <c r="E20" s="609">
        <v>2309</v>
      </c>
      <c r="F20" s="622">
        <v>41.844871330192099</v>
      </c>
      <c r="G20" s="625">
        <v>1819</v>
      </c>
      <c r="H20" s="626">
        <v>41.624713958810098</v>
      </c>
    </row>
    <row r="21" spans="1:8" x14ac:dyDescent="0.25">
      <c r="A21" s="955"/>
      <c r="B21" s="638" t="s">
        <v>269</v>
      </c>
      <c r="C21" s="612">
        <v>3759</v>
      </c>
      <c r="D21" s="613">
        <v>57.884200800739102</v>
      </c>
      <c r="E21" s="609">
        <v>3209</v>
      </c>
      <c r="F21" s="622">
        <v>58.155128669807901</v>
      </c>
      <c r="G21" s="625">
        <v>2551</v>
      </c>
      <c r="H21" s="626">
        <v>58.375286041189902</v>
      </c>
    </row>
    <row r="22" spans="1:8" x14ac:dyDescent="0.25">
      <c r="A22" s="955" t="s">
        <v>6</v>
      </c>
      <c r="B22" s="638" t="s">
        <v>269</v>
      </c>
      <c r="C22" s="612">
        <v>2161</v>
      </c>
      <c r="D22" s="613">
        <v>65.6639319355819</v>
      </c>
      <c r="E22" s="609">
        <v>1843</v>
      </c>
      <c r="F22" s="622">
        <v>66.057347670250905</v>
      </c>
      <c r="G22" s="625">
        <v>1412</v>
      </c>
      <c r="H22" s="626">
        <v>61.9841966637401</v>
      </c>
    </row>
    <row r="23" spans="1:8" x14ac:dyDescent="0.25">
      <c r="A23" s="955"/>
      <c r="B23" s="638" t="s">
        <v>270</v>
      </c>
      <c r="C23" s="612">
        <v>1130</v>
      </c>
      <c r="D23" s="613">
        <v>34.3360680644181</v>
      </c>
      <c r="E23" s="609">
        <v>947</v>
      </c>
      <c r="F23" s="622">
        <v>33.942652329749102</v>
      </c>
      <c r="G23" s="625">
        <v>866</v>
      </c>
      <c r="H23" s="626">
        <v>38.0158033362599</v>
      </c>
    </row>
    <row r="24" spans="1:8" x14ac:dyDescent="0.25">
      <c r="A24" s="955" t="s">
        <v>4</v>
      </c>
      <c r="B24" s="639" t="s">
        <v>270</v>
      </c>
      <c r="C24" s="614">
        <v>27</v>
      </c>
      <c r="D24" s="615">
        <v>25</v>
      </c>
      <c r="E24" s="610">
        <v>24</v>
      </c>
      <c r="F24" s="623">
        <v>24</v>
      </c>
      <c r="G24" s="627">
        <v>21</v>
      </c>
      <c r="H24" s="628">
        <v>31.818181818181799</v>
      </c>
    </row>
    <row r="25" spans="1:8" x14ac:dyDescent="0.25">
      <c r="A25" s="955"/>
      <c r="B25" s="639" t="s">
        <v>269</v>
      </c>
      <c r="C25" s="614">
        <v>81</v>
      </c>
      <c r="D25" s="615">
        <v>75</v>
      </c>
      <c r="E25" s="610">
        <v>76</v>
      </c>
      <c r="F25" s="623">
        <v>76</v>
      </c>
      <c r="G25" s="627">
        <v>45</v>
      </c>
      <c r="H25" s="628">
        <v>68.181818181818201</v>
      </c>
    </row>
    <row r="26" spans="1:8" x14ac:dyDescent="0.25">
      <c r="A26" s="955" t="s">
        <v>15</v>
      </c>
      <c r="B26" s="639" t="s">
        <v>269</v>
      </c>
      <c r="C26" s="614">
        <v>110</v>
      </c>
      <c r="D26" s="615">
        <v>25.882352941176499</v>
      </c>
      <c r="E26" s="610">
        <v>99</v>
      </c>
      <c r="F26" s="623">
        <v>23.404255319148898</v>
      </c>
      <c r="G26" s="627">
        <v>141</v>
      </c>
      <c r="H26" s="628">
        <v>27.115384615384599</v>
      </c>
    </row>
    <row r="27" spans="1:8" x14ac:dyDescent="0.25">
      <c r="A27" s="955"/>
      <c r="B27" s="639" t="s">
        <v>270</v>
      </c>
      <c r="C27" s="614">
        <v>315</v>
      </c>
      <c r="D27" s="615">
        <v>74.117647058823493</v>
      </c>
      <c r="E27" s="610">
        <v>324</v>
      </c>
      <c r="F27" s="623">
        <v>76.595744680851098</v>
      </c>
      <c r="G27" s="627">
        <v>379</v>
      </c>
      <c r="H27" s="628">
        <v>72.884615384615401</v>
      </c>
    </row>
    <row r="28" spans="1:8" x14ac:dyDescent="0.25">
      <c r="A28" s="955" t="s">
        <v>71</v>
      </c>
      <c r="B28" s="638" t="s">
        <v>270</v>
      </c>
      <c r="C28" s="612">
        <v>2</v>
      </c>
      <c r="D28" s="613">
        <v>40</v>
      </c>
      <c r="E28" s="609"/>
      <c r="F28" s="607"/>
      <c r="G28" s="625">
        <v>1</v>
      </c>
      <c r="H28" s="626">
        <v>100</v>
      </c>
    </row>
    <row r="29" spans="1:8" x14ac:dyDescent="0.25">
      <c r="A29" s="955"/>
      <c r="B29" s="638" t="s">
        <v>269</v>
      </c>
      <c r="C29" s="612">
        <v>3</v>
      </c>
      <c r="D29" s="613">
        <v>60</v>
      </c>
      <c r="E29" s="609"/>
      <c r="F29" s="607"/>
      <c r="G29" s="625"/>
      <c r="H29" s="631"/>
    </row>
    <row r="30" spans="1:8" x14ac:dyDescent="0.25">
      <c r="A30" s="955" t="s">
        <v>57</v>
      </c>
      <c r="B30" s="638" t="s">
        <v>269</v>
      </c>
      <c r="C30" s="612"/>
      <c r="D30" s="618"/>
      <c r="E30" s="609"/>
      <c r="F30" s="607"/>
      <c r="G30" s="625"/>
      <c r="H30" s="631"/>
    </row>
    <row r="31" spans="1:8" x14ac:dyDescent="0.25">
      <c r="A31" s="955"/>
      <c r="B31" s="638" t="s">
        <v>270</v>
      </c>
      <c r="C31" s="612">
        <v>1</v>
      </c>
      <c r="D31" s="613">
        <v>100</v>
      </c>
      <c r="E31" s="609">
        <v>1</v>
      </c>
      <c r="F31" s="622">
        <v>100</v>
      </c>
      <c r="G31" s="625">
        <v>1</v>
      </c>
      <c r="H31" s="626">
        <v>100</v>
      </c>
    </row>
    <row r="32" spans="1:8" x14ac:dyDescent="0.25">
      <c r="A32" s="955" t="s">
        <v>94</v>
      </c>
      <c r="B32" s="638" t="s">
        <v>270</v>
      </c>
      <c r="C32" s="612"/>
      <c r="D32" s="618"/>
      <c r="E32" s="609"/>
      <c r="F32" s="607"/>
      <c r="G32" s="625"/>
      <c r="H32" s="631"/>
    </row>
    <row r="33" spans="1:8" x14ac:dyDescent="0.25">
      <c r="A33" s="955"/>
      <c r="B33" s="638" t="s">
        <v>269</v>
      </c>
      <c r="C33" s="612"/>
      <c r="D33" s="618"/>
      <c r="E33" s="609"/>
      <c r="F33" s="607"/>
      <c r="G33" s="625">
        <v>1</v>
      </c>
      <c r="H33" s="626">
        <v>100</v>
      </c>
    </row>
    <row r="34" spans="1:8" x14ac:dyDescent="0.25">
      <c r="A34" s="956" t="s">
        <v>40</v>
      </c>
      <c r="B34" s="639" t="s">
        <v>270</v>
      </c>
      <c r="C34" s="614"/>
      <c r="D34" s="619"/>
      <c r="E34" s="610"/>
      <c r="F34" s="608"/>
      <c r="G34" s="627"/>
      <c r="H34" s="632"/>
    </row>
    <row r="35" spans="1:8" ht="16.5" thickBot="1" x14ac:dyDescent="0.3">
      <c r="A35" s="957"/>
      <c r="B35" s="641" t="s">
        <v>269</v>
      </c>
      <c r="C35" s="620"/>
      <c r="D35" s="621"/>
      <c r="E35" s="635">
        <v>1</v>
      </c>
      <c r="F35" s="636">
        <v>100</v>
      </c>
      <c r="G35" s="633"/>
      <c r="H35" s="634"/>
    </row>
    <row r="36" spans="1:8" s="770" customFormat="1" ht="30.75" customHeight="1" x14ac:dyDescent="0.25">
      <c r="B36" s="771" t="s">
        <v>272</v>
      </c>
      <c r="C36" s="770">
        <f>SUM(C5:C35)</f>
        <v>38579</v>
      </c>
      <c r="E36" s="770">
        <f>SUM(E5:E35)</f>
        <v>34608</v>
      </c>
      <c r="G36" s="770">
        <f>SUM(G5:G35)</f>
        <v>28308</v>
      </c>
    </row>
  </sheetData>
  <mergeCells count="21">
    <mergeCell ref="A32:A33"/>
    <mergeCell ref="A34:A35"/>
    <mergeCell ref="B3:B4"/>
    <mergeCell ref="A20:A21"/>
    <mergeCell ref="A22:A23"/>
    <mergeCell ref="A24:A25"/>
    <mergeCell ref="A26:A27"/>
    <mergeCell ref="A28:A29"/>
    <mergeCell ref="A30:A31"/>
    <mergeCell ref="A7:A8"/>
    <mergeCell ref="A9:A10"/>
    <mergeCell ref="A11:A12"/>
    <mergeCell ref="A13:A14"/>
    <mergeCell ref="A15:A16"/>
    <mergeCell ref="A17:A18"/>
    <mergeCell ref="A5:A6"/>
    <mergeCell ref="A1:H1"/>
    <mergeCell ref="A3:A4"/>
    <mergeCell ref="C3:D3"/>
    <mergeCell ref="E3:F3"/>
    <mergeCell ref="G3:H3"/>
  </mergeCells>
  <pageMargins left="0.34" right="0.26" top="0.55118110236220474" bottom="0.47244094488188981" header="0.19685039370078741" footer="0.19685039370078741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57"/>
  <sheetViews>
    <sheetView zoomScale="90" zoomScaleNormal="90" workbookViewId="0">
      <selection activeCell="B9" sqref="B9"/>
    </sheetView>
  </sheetViews>
  <sheetFormatPr defaultColWidth="9.140625" defaultRowHeight="15.75" x14ac:dyDescent="0.25"/>
  <cols>
    <col min="1" max="1" width="4.7109375" style="1" customWidth="1"/>
    <col min="2" max="2" width="19.85546875" style="231" customWidth="1"/>
    <col min="3" max="6" width="7.5703125" style="3" customWidth="1"/>
    <col min="7" max="8" width="6.42578125" style="2" customWidth="1"/>
    <col min="9" max="9" width="6.42578125" style="12" customWidth="1"/>
    <col min="10" max="10" width="6.42578125" style="94" customWidth="1"/>
    <col min="11" max="18" width="6.42578125" style="3" customWidth="1"/>
    <col min="19" max="21" width="6.42578125" style="1" customWidth="1"/>
    <col min="22" max="22" width="4.85546875" style="1" customWidth="1"/>
    <col min="23" max="23" width="6.42578125" style="1" customWidth="1"/>
    <col min="24" max="24" width="6.140625" style="1" customWidth="1"/>
    <col min="25" max="27" width="5.85546875" style="1" customWidth="1"/>
    <col min="28" max="28" width="5.85546875" style="25" customWidth="1"/>
    <col min="29" max="16384" width="9.140625" style="3"/>
  </cols>
  <sheetData>
    <row r="1" spans="1:28" ht="16.5" thickBot="1" x14ac:dyDescent="0.3">
      <c r="A1" s="233" t="s">
        <v>131</v>
      </c>
      <c r="B1" s="225" t="s">
        <v>86</v>
      </c>
      <c r="C1" s="2"/>
      <c r="D1" s="2"/>
    </row>
    <row r="2" spans="1:28" s="5" customFormat="1" ht="57.75" customHeight="1" thickBot="1" x14ac:dyDescent="0.3">
      <c r="A2" s="963" t="s">
        <v>0</v>
      </c>
      <c r="B2" s="961" t="s">
        <v>1</v>
      </c>
      <c r="C2" s="969" t="s">
        <v>12</v>
      </c>
      <c r="D2" s="970"/>
      <c r="E2" s="970"/>
      <c r="F2" s="971"/>
      <c r="G2" s="969" t="s">
        <v>2</v>
      </c>
      <c r="H2" s="970"/>
      <c r="I2" s="970"/>
      <c r="J2" s="971"/>
      <c r="K2" s="969" t="s">
        <v>85</v>
      </c>
      <c r="L2" s="970"/>
      <c r="M2" s="970"/>
      <c r="N2" s="971"/>
      <c r="O2" s="969" t="s">
        <v>61</v>
      </c>
      <c r="P2" s="970"/>
      <c r="Q2" s="970"/>
      <c r="R2" s="971"/>
      <c r="S2" s="969" t="s">
        <v>93</v>
      </c>
      <c r="T2" s="970"/>
      <c r="U2" s="970"/>
      <c r="V2" s="970"/>
      <c r="W2" s="970"/>
      <c r="X2" s="971"/>
      <c r="Y2" s="967" t="s">
        <v>3</v>
      </c>
      <c r="Z2" s="967"/>
      <c r="AA2" s="972"/>
      <c r="AB2" s="968"/>
    </row>
    <row r="3" spans="1:28" s="5" customFormat="1" thickBot="1" x14ac:dyDescent="0.3">
      <c r="A3" s="964"/>
      <c r="B3" s="962"/>
      <c r="C3" s="75">
        <v>2017</v>
      </c>
      <c r="D3" s="75">
        <v>2018</v>
      </c>
      <c r="E3" s="75">
        <v>2019</v>
      </c>
      <c r="F3" s="84">
        <v>2020</v>
      </c>
      <c r="G3" s="75">
        <v>2017</v>
      </c>
      <c r="H3" s="75">
        <v>2018</v>
      </c>
      <c r="I3" s="76">
        <v>2019</v>
      </c>
      <c r="J3" s="597">
        <v>2020</v>
      </c>
      <c r="K3" s="75">
        <v>2017</v>
      </c>
      <c r="L3" s="75">
        <v>2018</v>
      </c>
      <c r="M3" s="75">
        <v>2019</v>
      </c>
      <c r="N3" s="84">
        <v>2020</v>
      </c>
      <c r="O3" s="75">
        <v>2017</v>
      </c>
      <c r="P3" s="75">
        <v>2018</v>
      </c>
      <c r="Q3" s="75">
        <v>2019</v>
      </c>
      <c r="R3" s="84">
        <v>2020</v>
      </c>
      <c r="S3" s="75">
        <v>2017</v>
      </c>
      <c r="T3" s="75">
        <v>2018</v>
      </c>
      <c r="U3" s="973">
        <v>2019</v>
      </c>
      <c r="V3" s="974"/>
      <c r="W3" s="965">
        <v>2020</v>
      </c>
      <c r="X3" s="966"/>
      <c r="Y3" s="75">
        <v>2017</v>
      </c>
      <c r="Z3" s="75">
        <v>2018</v>
      </c>
      <c r="AA3" s="75">
        <v>2019</v>
      </c>
      <c r="AB3" s="125">
        <v>2020</v>
      </c>
    </row>
    <row r="4" spans="1:28" s="4" customFormat="1" x14ac:dyDescent="0.25">
      <c r="A4" s="111">
        <v>1</v>
      </c>
      <c r="B4" s="363" t="s">
        <v>8</v>
      </c>
      <c r="C4" s="112">
        <v>13321</v>
      </c>
      <c r="D4" s="112">
        <v>12329</v>
      </c>
      <c r="E4" s="113">
        <v>11633</v>
      </c>
      <c r="F4" s="114">
        <v>8547</v>
      </c>
      <c r="G4" s="115">
        <v>55.02</v>
      </c>
      <c r="H4" s="115">
        <v>58.98</v>
      </c>
      <c r="I4" s="116">
        <v>59.528410556176397</v>
      </c>
      <c r="J4" s="364">
        <v>64.524628524628525</v>
      </c>
      <c r="K4" s="113">
        <v>530</v>
      </c>
      <c r="L4" s="113">
        <v>346</v>
      </c>
      <c r="M4" s="365">
        <v>413</v>
      </c>
      <c r="N4" s="366">
        <v>268</v>
      </c>
      <c r="O4" s="367">
        <v>0.96021319720741682</v>
      </c>
      <c r="P4" s="367">
        <v>0.97193608565171552</v>
      </c>
      <c r="Q4" s="367">
        <v>0.96449755007306803</v>
      </c>
      <c r="R4" s="368">
        <v>0.96864396864396862</v>
      </c>
      <c r="S4" s="113">
        <v>1307</v>
      </c>
      <c r="T4" s="113">
        <v>1685</v>
      </c>
      <c r="U4" s="113">
        <v>1748</v>
      </c>
      <c r="V4" s="117">
        <f>U4/E4</f>
        <v>0.15026218516289866</v>
      </c>
      <c r="W4" s="121">
        <v>2043</v>
      </c>
      <c r="X4" s="122">
        <v>0.23903123903123902</v>
      </c>
      <c r="Y4" s="113">
        <v>9</v>
      </c>
      <c r="Z4" s="113">
        <v>8</v>
      </c>
      <c r="AA4" s="593">
        <v>11</v>
      </c>
      <c r="AB4" s="128">
        <v>30</v>
      </c>
    </row>
    <row r="5" spans="1:28" s="4" customFormat="1" x14ac:dyDescent="0.25">
      <c r="A5" s="78">
        <v>2</v>
      </c>
      <c r="B5" s="369" t="s">
        <v>78</v>
      </c>
      <c r="C5" s="27">
        <v>4776</v>
      </c>
      <c r="D5" s="27">
        <v>3878</v>
      </c>
      <c r="E5" s="7">
        <v>2509</v>
      </c>
      <c r="F5" s="86">
        <v>2362</v>
      </c>
      <c r="G5" s="23">
        <v>33.549999999999997</v>
      </c>
      <c r="H5" s="23">
        <v>39.86</v>
      </c>
      <c r="I5" s="23">
        <v>51.336787564766801</v>
      </c>
      <c r="J5" s="370">
        <v>41.746401354784084</v>
      </c>
      <c r="K5" s="7">
        <v>1701</v>
      </c>
      <c r="L5" s="7">
        <v>660</v>
      </c>
      <c r="M5" s="7">
        <v>48</v>
      </c>
      <c r="N5" s="86">
        <v>531</v>
      </c>
      <c r="O5" s="371">
        <v>0.64384422110552764</v>
      </c>
      <c r="P5" s="371">
        <v>0.8298091799896854</v>
      </c>
      <c r="Q5" s="371">
        <v>0.98086887206058193</v>
      </c>
      <c r="R5" s="372">
        <v>0.775190516511431</v>
      </c>
      <c r="S5" s="7">
        <v>40</v>
      </c>
      <c r="T5" s="7">
        <v>27</v>
      </c>
      <c r="U5" s="7">
        <v>103</v>
      </c>
      <c r="V5" s="107">
        <f t="shared" ref="V5:V14" si="0">U5/E5</f>
        <v>4.1052212036667993E-2</v>
      </c>
      <c r="W5" s="93">
        <v>82</v>
      </c>
      <c r="X5" s="106">
        <v>3.4716342082980522E-2</v>
      </c>
      <c r="Y5" s="7">
        <v>1</v>
      </c>
      <c r="Z5" s="7">
        <v>0</v>
      </c>
      <c r="AA5" s="594">
        <v>1</v>
      </c>
      <c r="AB5" s="129">
        <v>2</v>
      </c>
    </row>
    <row r="6" spans="1:28" s="4" customFormat="1" x14ac:dyDescent="0.25">
      <c r="A6" s="77">
        <v>3</v>
      </c>
      <c r="B6" s="373" t="s">
        <v>5</v>
      </c>
      <c r="C6" s="27">
        <v>456</v>
      </c>
      <c r="D6" s="27">
        <v>341</v>
      </c>
      <c r="E6" s="7">
        <v>257</v>
      </c>
      <c r="F6" s="86">
        <v>262</v>
      </c>
      <c r="G6" s="29">
        <v>42.66</v>
      </c>
      <c r="H6" s="29">
        <v>46.59</v>
      </c>
      <c r="I6" s="23">
        <v>44.704280155642024</v>
      </c>
      <c r="J6" s="370">
        <v>56.05343511450382</v>
      </c>
      <c r="K6" s="7">
        <v>84</v>
      </c>
      <c r="L6" s="7">
        <v>60</v>
      </c>
      <c r="M6" s="7">
        <v>49</v>
      </c>
      <c r="N6" s="86">
        <v>24</v>
      </c>
      <c r="O6" s="371">
        <v>0.81578947368421051</v>
      </c>
      <c r="P6" s="371">
        <v>0.82404692082111441</v>
      </c>
      <c r="Q6" s="371">
        <v>0.80933852140077822</v>
      </c>
      <c r="R6" s="372">
        <v>0.90839694656488545</v>
      </c>
      <c r="S6" s="8">
        <v>8</v>
      </c>
      <c r="T6" s="8">
        <v>16</v>
      </c>
      <c r="U6" s="7">
        <v>8</v>
      </c>
      <c r="V6" s="107">
        <f t="shared" si="0"/>
        <v>3.1128404669260701E-2</v>
      </c>
      <c r="W6" s="93">
        <v>27</v>
      </c>
      <c r="X6" s="106">
        <v>0.10305343511450382</v>
      </c>
      <c r="Y6" s="7">
        <v>0</v>
      </c>
      <c r="Z6" s="7">
        <v>0</v>
      </c>
      <c r="AA6" s="7">
        <v>0</v>
      </c>
      <c r="AB6" s="591">
        <v>0</v>
      </c>
    </row>
    <row r="7" spans="1:28" s="4" customFormat="1" x14ac:dyDescent="0.25">
      <c r="A7" s="78">
        <v>4</v>
      </c>
      <c r="B7" s="373" t="s">
        <v>90</v>
      </c>
      <c r="C7" s="27">
        <v>378</v>
      </c>
      <c r="D7" s="27">
        <v>450</v>
      </c>
      <c r="E7" s="7">
        <v>446</v>
      </c>
      <c r="F7" s="86">
        <v>443</v>
      </c>
      <c r="G7" s="29">
        <v>39.590000000000003</v>
      </c>
      <c r="H7" s="29">
        <v>42.75</v>
      </c>
      <c r="I7" s="23">
        <v>49.517937219730939</v>
      </c>
      <c r="J7" s="370">
        <v>48.072234762979683</v>
      </c>
      <c r="K7" s="7">
        <v>140</v>
      </c>
      <c r="L7" s="7">
        <v>154</v>
      </c>
      <c r="M7" s="7">
        <v>107</v>
      </c>
      <c r="N7" s="86">
        <v>114</v>
      </c>
      <c r="O7" s="371">
        <v>0.62962962962962965</v>
      </c>
      <c r="P7" s="371">
        <v>0.65777777777777779</v>
      </c>
      <c r="Q7" s="371">
        <v>0.76008968609865468</v>
      </c>
      <c r="R7" s="372">
        <v>0.7426636568848759</v>
      </c>
      <c r="S7" s="8">
        <v>16</v>
      </c>
      <c r="T7" s="8">
        <v>26</v>
      </c>
      <c r="U7" s="7">
        <v>45</v>
      </c>
      <c r="V7" s="107">
        <f t="shared" si="0"/>
        <v>0.10089686098654709</v>
      </c>
      <c r="W7" s="93">
        <v>28</v>
      </c>
      <c r="X7" s="106">
        <v>6.320541760722348E-2</v>
      </c>
      <c r="Y7" s="7">
        <v>1</v>
      </c>
      <c r="Z7" s="7">
        <v>0</v>
      </c>
      <c r="AA7" s="594">
        <v>2</v>
      </c>
      <c r="AB7" s="591">
        <v>0</v>
      </c>
    </row>
    <row r="8" spans="1:28" s="4" customFormat="1" x14ac:dyDescent="0.25">
      <c r="A8" s="77">
        <v>5</v>
      </c>
      <c r="B8" s="373" t="s">
        <v>13</v>
      </c>
      <c r="C8" s="27">
        <v>1660</v>
      </c>
      <c r="D8" s="27">
        <v>1244</v>
      </c>
      <c r="E8" s="7">
        <v>1068</v>
      </c>
      <c r="F8" s="86">
        <v>878</v>
      </c>
      <c r="G8" s="29">
        <v>40.35</v>
      </c>
      <c r="H8" s="29">
        <v>40.479999999999997</v>
      </c>
      <c r="I8" s="23">
        <v>43.335205992509366</v>
      </c>
      <c r="J8" s="370">
        <v>44.050113895216398</v>
      </c>
      <c r="K8" s="7">
        <v>431</v>
      </c>
      <c r="L8" s="7">
        <v>341</v>
      </c>
      <c r="M8" s="7">
        <v>230</v>
      </c>
      <c r="N8" s="86">
        <v>200</v>
      </c>
      <c r="O8" s="371">
        <v>0.74036144578313257</v>
      </c>
      <c r="P8" s="371">
        <v>0.72588424437299037</v>
      </c>
      <c r="Q8" s="371">
        <v>0.78464419475655434</v>
      </c>
      <c r="R8" s="372">
        <v>0.77220956719817768</v>
      </c>
      <c r="S8" s="7">
        <v>21</v>
      </c>
      <c r="T8" s="7">
        <v>8</v>
      </c>
      <c r="U8" s="7">
        <v>26</v>
      </c>
      <c r="V8" s="107">
        <f t="shared" si="0"/>
        <v>2.4344569288389514E-2</v>
      </c>
      <c r="W8" s="93">
        <v>21</v>
      </c>
      <c r="X8" s="106">
        <v>2.3917995444191344E-2</v>
      </c>
      <c r="Y8" s="7">
        <v>1</v>
      </c>
      <c r="Z8" s="7">
        <v>0</v>
      </c>
      <c r="AA8" s="7">
        <v>0</v>
      </c>
      <c r="AB8" s="591">
        <v>0</v>
      </c>
    </row>
    <row r="9" spans="1:28" s="4" customFormat="1" x14ac:dyDescent="0.25">
      <c r="A9" s="78">
        <v>6</v>
      </c>
      <c r="B9" s="373" t="s">
        <v>7</v>
      </c>
      <c r="C9" s="27">
        <v>3332</v>
      </c>
      <c r="D9" s="27">
        <v>3072</v>
      </c>
      <c r="E9" s="7">
        <v>3315</v>
      </c>
      <c r="F9" s="86">
        <v>3055</v>
      </c>
      <c r="G9" s="29">
        <v>44.83</v>
      </c>
      <c r="H9" s="29">
        <v>45.71</v>
      </c>
      <c r="I9" s="23">
        <v>46.821116138763195</v>
      </c>
      <c r="J9" s="370">
        <v>46.976759410801961</v>
      </c>
      <c r="K9" s="7">
        <v>983</v>
      </c>
      <c r="L9" s="7">
        <v>921</v>
      </c>
      <c r="M9" s="7">
        <v>893</v>
      </c>
      <c r="N9" s="86">
        <v>936</v>
      </c>
      <c r="O9" s="371">
        <v>0.70498199279711882</v>
      </c>
      <c r="P9" s="371">
        <v>0.7001953125</v>
      </c>
      <c r="Q9" s="371">
        <v>0.73061840120663646</v>
      </c>
      <c r="R9" s="372">
        <v>0.69361702127659575</v>
      </c>
      <c r="S9" s="7">
        <v>117</v>
      </c>
      <c r="T9" s="7">
        <v>157</v>
      </c>
      <c r="U9" s="7">
        <v>177</v>
      </c>
      <c r="V9" s="107">
        <f t="shared" si="0"/>
        <v>5.3393665158371038E-2</v>
      </c>
      <c r="W9" s="93">
        <v>235</v>
      </c>
      <c r="X9" s="106">
        <v>7.6923076923076927E-2</v>
      </c>
      <c r="Y9" s="7">
        <v>2</v>
      </c>
      <c r="Z9" s="7">
        <v>8</v>
      </c>
      <c r="AA9" s="594">
        <v>7</v>
      </c>
      <c r="AB9" s="129">
        <v>10</v>
      </c>
    </row>
    <row r="10" spans="1:28" s="4" customFormat="1" x14ac:dyDescent="0.25">
      <c r="A10" s="77">
        <v>7</v>
      </c>
      <c r="B10" s="373" t="s">
        <v>11</v>
      </c>
      <c r="C10" s="27">
        <v>4587</v>
      </c>
      <c r="D10" s="27">
        <v>3895</v>
      </c>
      <c r="E10" s="7">
        <v>3971</v>
      </c>
      <c r="F10" s="86">
        <v>3356</v>
      </c>
      <c r="G10" s="29">
        <v>44.45</v>
      </c>
      <c r="H10" s="29">
        <v>46.19</v>
      </c>
      <c r="I10" s="23">
        <v>46.720221606648202</v>
      </c>
      <c r="J10" s="370">
        <v>47.258343265792611</v>
      </c>
      <c r="K10" s="7">
        <v>1549</v>
      </c>
      <c r="L10" s="7">
        <v>1193</v>
      </c>
      <c r="M10" s="7">
        <v>1144</v>
      </c>
      <c r="N10" s="86">
        <v>894</v>
      </c>
      <c r="O10" s="371">
        <v>0.66230651842162636</v>
      </c>
      <c r="P10" s="371">
        <v>0.69370988446726578</v>
      </c>
      <c r="Q10" s="371">
        <v>0.7119113573407202</v>
      </c>
      <c r="R10" s="372">
        <v>0.73361144219308705</v>
      </c>
      <c r="S10" s="26">
        <v>173</v>
      </c>
      <c r="T10" s="26">
        <v>131</v>
      </c>
      <c r="U10" s="7">
        <v>155</v>
      </c>
      <c r="V10" s="107">
        <f t="shared" si="0"/>
        <v>3.9032989171493324E-2</v>
      </c>
      <c r="W10" s="93">
        <v>102</v>
      </c>
      <c r="X10" s="106">
        <v>3.0393325387365912E-2</v>
      </c>
      <c r="Y10" s="7">
        <v>0</v>
      </c>
      <c r="Z10" s="7">
        <v>0</v>
      </c>
      <c r="AA10" s="594">
        <v>1</v>
      </c>
      <c r="AB10" s="129">
        <v>1</v>
      </c>
    </row>
    <row r="11" spans="1:28" s="28" customFormat="1" x14ac:dyDescent="0.25">
      <c r="A11" s="78">
        <v>8</v>
      </c>
      <c r="B11" s="373" t="s">
        <v>10</v>
      </c>
      <c r="C11" s="27">
        <v>6647</v>
      </c>
      <c r="D11" s="27">
        <v>5722</v>
      </c>
      <c r="E11" s="7">
        <v>4873</v>
      </c>
      <c r="F11" s="86">
        <v>3875</v>
      </c>
      <c r="G11" s="29">
        <v>43.97</v>
      </c>
      <c r="H11" s="29">
        <v>44.1</v>
      </c>
      <c r="I11" s="23">
        <v>43.986661194336136</v>
      </c>
      <c r="J11" s="370">
        <v>47.000516129032256</v>
      </c>
      <c r="K11" s="7">
        <v>2628</v>
      </c>
      <c r="L11" s="7">
        <v>2399</v>
      </c>
      <c r="M11" s="7">
        <v>2126</v>
      </c>
      <c r="N11" s="86">
        <v>1486</v>
      </c>
      <c r="O11" s="371">
        <v>0.60463366932450735</v>
      </c>
      <c r="P11" s="371">
        <v>0.58074099965047188</v>
      </c>
      <c r="Q11" s="371">
        <v>0.5637184485942951</v>
      </c>
      <c r="R11" s="372">
        <v>0.61651612903225805</v>
      </c>
      <c r="S11" s="26">
        <v>128</v>
      </c>
      <c r="T11" s="26">
        <v>185</v>
      </c>
      <c r="U11" s="7">
        <v>178</v>
      </c>
      <c r="V11" s="107">
        <f t="shared" si="0"/>
        <v>3.6527806279499281E-2</v>
      </c>
      <c r="W11" s="93">
        <v>185</v>
      </c>
      <c r="X11" s="106">
        <v>4.774193548387097E-2</v>
      </c>
      <c r="Y11" s="7">
        <v>1</v>
      </c>
      <c r="Z11" s="7">
        <v>3</v>
      </c>
      <c r="AA11" s="594">
        <v>1</v>
      </c>
      <c r="AB11" s="129">
        <v>5</v>
      </c>
    </row>
    <row r="12" spans="1:28" s="4" customFormat="1" x14ac:dyDescent="0.25">
      <c r="A12" s="77">
        <v>9</v>
      </c>
      <c r="B12" s="373" t="s">
        <v>6</v>
      </c>
      <c r="C12" s="27">
        <v>3278</v>
      </c>
      <c r="D12" s="27">
        <v>2797</v>
      </c>
      <c r="E12" s="7">
        <v>2498</v>
      </c>
      <c r="F12" s="86">
        <v>2066</v>
      </c>
      <c r="G12" s="29">
        <v>42.99</v>
      </c>
      <c r="H12" s="29">
        <v>40.83</v>
      </c>
      <c r="I12" s="23">
        <v>43.219775820656523</v>
      </c>
      <c r="J12" s="370">
        <v>44.71539206195547</v>
      </c>
      <c r="K12" s="7">
        <v>803</v>
      </c>
      <c r="L12" s="7">
        <v>808</v>
      </c>
      <c r="M12" s="7">
        <v>540</v>
      </c>
      <c r="N12" s="86">
        <v>437</v>
      </c>
      <c r="O12" s="371">
        <v>0.75503355704697983</v>
      </c>
      <c r="P12" s="371">
        <v>0.71111905613156956</v>
      </c>
      <c r="Q12" s="371">
        <v>0.78382706164931948</v>
      </c>
      <c r="R12" s="372">
        <v>0.78848015488867373</v>
      </c>
      <c r="S12" s="26">
        <v>95</v>
      </c>
      <c r="T12" s="26">
        <v>70</v>
      </c>
      <c r="U12" s="7">
        <v>75</v>
      </c>
      <c r="V12" s="107">
        <f t="shared" si="0"/>
        <v>3.0024019215372299E-2</v>
      </c>
      <c r="W12" s="93">
        <v>101</v>
      </c>
      <c r="X12" s="106">
        <v>4.8886737657308811E-2</v>
      </c>
      <c r="Y12" s="7">
        <v>0</v>
      </c>
      <c r="Z12" s="7">
        <v>0</v>
      </c>
      <c r="AA12" s="594">
        <v>1</v>
      </c>
      <c r="AB12" s="129">
        <v>1</v>
      </c>
    </row>
    <row r="13" spans="1:28" s="4" customFormat="1" x14ac:dyDescent="0.25">
      <c r="A13" s="78">
        <v>10</v>
      </c>
      <c r="B13" s="373" t="s">
        <v>4</v>
      </c>
      <c r="C13" s="27">
        <v>220</v>
      </c>
      <c r="D13" s="27">
        <v>86</v>
      </c>
      <c r="E13" s="7">
        <v>91</v>
      </c>
      <c r="F13" s="86">
        <v>63</v>
      </c>
      <c r="G13" s="29">
        <v>34.5</v>
      </c>
      <c r="H13" s="29">
        <v>38.82</v>
      </c>
      <c r="I13" s="23">
        <v>40.549450549450547</v>
      </c>
      <c r="J13" s="370">
        <v>44.587301587301589</v>
      </c>
      <c r="K13" s="7">
        <v>109</v>
      </c>
      <c r="L13" s="7">
        <v>33</v>
      </c>
      <c r="M13" s="7">
        <v>30</v>
      </c>
      <c r="N13" s="86">
        <v>13</v>
      </c>
      <c r="O13" s="371">
        <v>0.50454545454545452</v>
      </c>
      <c r="P13" s="371">
        <v>0.61627906976744184</v>
      </c>
      <c r="Q13" s="371">
        <v>0.67032967032967028</v>
      </c>
      <c r="R13" s="372">
        <v>0.79365079365079361</v>
      </c>
      <c r="S13" s="26">
        <v>0</v>
      </c>
      <c r="T13" s="26">
        <v>0</v>
      </c>
      <c r="U13" s="7">
        <v>1</v>
      </c>
      <c r="V13" s="107">
        <f t="shared" si="0"/>
        <v>1.098901098901099E-2</v>
      </c>
      <c r="W13" s="93">
        <v>2</v>
      </c>
      <c r="X13" s="106">
        <v>3.1746031746031744E-2</v>
      </c>
      <c r="Y13" s="7">
        <v>0</v>
      </c>
      <c r="Z13" s="7">
        <v>0</v>
      </c>
      <c r="AA13" s="7">
        <v>0</v>
      </c>
      <c r="AB13" s="591">
        <v>0</v>
      </c>
    </row>
    <row r="14" spans="1:28" s="4" customFormat="1" x14ac:dyDescent="0.25">
      <c r="A14" s="77">
        <v>11</v>
      </c>
      <c r="B14" s="373" t="s">
        <v>15</v>
      </c>
      <c r="C14" s="27">
        <v>407</v>
      </c>
      <c r="D14" s="27">
        <v>353</v>
      </c>
      <c r="E14" s="7">
        <v>373</v>
      </c>
      <c r="F14" s="86">
        <v>470</v>
      </c>
      <c r="G14" s="29">
        <v>54.35</v>
      </c>
      <c r="H14" s="29">
        <v>53.91</v>
      </c>
      <c r="I14" s="23">
        <v>60.573726541554961</v>
      </c>
      <c r="J14" s="370">
        <v>60.229787234042554</v>
      </c>
      <c r="K14" s="7">
        <v>59</v>
      </c>
      <c r="L14" s="7">
        <v>32</v>
      </c>
      <c r="M14" s="7">
        <v>21</v>
      </c>
      <c r="N14" s="86">
        <v>29</v>
      </c>
      <c r="O14" s="371">
        <v>0.855036855036855</v>
      </c>
      <c r="P14" s="371">
        <v>0.90934844192634556</v>
      </c>
      <c r="Q14" s="371">
        <v>0.94369973190348522</v>
      </c>
      <c r="R14" s="372">
        <v>0.9382978723404255</v>
      </c>
      <c r="S14" s="10">
        <v>93</v>
      </c>
      <c r="T14" s="10">
        <v>55</v>
      </c>
      <c r="U14" s="7">
        <v>99</v>
      </c>
      <c r="V14" s="107">
        <f t="shared" si="0"/>
        <v>0.26541554959785524</v>
      </c>
      <c r="W14" s="93">
        <v>120</v>
      </c>
      <c r="X14" s="106">
        <v>0.25531914893617019</v>
      </c>
      <c r="Y14" s="7">
        <v>1</v>
      </c>
      <c r="Z14" s="7">
        <v>0</v>
      </c>
      <c r="AA14" s="7">
        <v>0</v>
      </c>
      <c r="AB14" s="591">
        <v>0</v>
      </c>
    </row>
    <row r="15" spans="1:28" s="4" customFormat="1" x14ac:dyDescent="0.25">
      <c r="A15" s="78">
        <v>12</v>
      </c>
      <c r="B15" s="373" t="s">
        <v>44</v>
      </c>
      <c r="C15" s="27">
        <v>5</v>
      </c>
      <c r="D15" s="27">
        <v>2</v>
      </c>
      <c r="E15" s="7">
        <v>0</v>
      </c>
      <c r="F15" s="86">
        <v>1</v>
      </c>
      <c r="G15" s="29" t="s">
        <v>9</v>
      </c>
      <c r="H15" s="29" t="s">
        <v>9</v>
      </c>
      <c r="I15" s="7" t="s">
        <v>9</v>
      </c>
      <c r="J15" s="374" t="s">
        <v>9</v>
      </c>
      <c r="K15" s="7">
        <v>0</v>
      </c>
      <c r="L15" s="7">
        <v>0</v>
      </c>
      <c r="M15" s="7" t="s">
        <v>9</v>
      </c>
      <c r="N15" s="86">
        <v>0</v>
      </c>
      <c r="O15" s="371" t="s">
        <v>9</v>
      </c>
      <c r="P15" s="371" t="s">
        <v>9</v>
      </c>
      <c r="Q15" s="371" t="s">
        <v>9</v>
      </c>
      <c r="R15" s="372" t="s">
        <v>9</v>
      </c>
      <c r="S15" s="10">
        <v>3</v>
      </c>
      <c r="T15" s="10">
        <v>1</v>
      </c>
      <c r="U15" s="7" t="s">
        <v>9</v>
      </c>
      <c r="V15" s="72" t="s">
        <v>9</v>
      </c>
      <c r="W15" s="93">
        <v>1</v>
      </c>
      <c r="X15" s="106" t="s">
        <v>9</v>
      </c>
      <c r="Y15" s="7">
        <v>0</v>
      </c>
      <c r="Z15" s="7">
        <v>0</v>
      </c>
      <c r="AA15" s="7" t="s">
        <v>9</v>
      </c>
      <c r="AB15" s="591">
        <v>0</v>
      </c>
    </row>
    <row r="16" spans="1:28" s="4" customFormat="1" x14ac:dyDescent="0.25">
      <c r="A16" s="77">
        <v>13</v>
      </c>
      <c r="B16" s="373" t="s">
        <v>45</v>
      </c>
      <c r="C16" s="27">
        <v>5</v>
      </c>
      <c r="D16" s="27">
        <v>1</v>
      </c>
      <c r="E16" s="7">
        <v>1</v>
      </c>
      <c r="F16" s="86">
        <v>1</v>
      </c>
      <c r="G16" s="29" t="s">
        <v>9</v>
      </c>
      <c r="H16" s="29" t="s">
        <v>9</v>
      </c>
      <c r="I16" s="23" t="s">
        <v>9</v>
      </c>
      <c r="J16" s="375" t="s">
        <v>9</v>
      </c>
      <c r="K16" s="7">
        <v>0</v>
      </c>
      <c r="L16" s="7">
        <v>0</v>
      </c>
      <c r="M16" s="7">
        <v>0</v>
      </c>
      <c r="N16" s="86">
        <v>1</v>
      </c>
      <c r="O16" s="371" t="s">
        <v>9</v>
      </c>
      <c r="P16" s="371" t="s">
        <v>9</v>
      </c>
      <c r="Q16" s="371" t="s">
        <v>9</v>
      </c>
      <c r="R16" s="372" t="s">
        <v>9</v>
      </c>
      <c r="S16" s="10">
        <v>1</v>
      </c>
      <c r="T16" s="10">
        <v>0</v>
      </c>
      <c r="U16" s="7">
        <v>1</v>
      </c>
      <c r="V16" s="72" t="s">
        <v>9</v>
      </c>
      <c r="W16" s="93">
        <v>0</v>
      </c>
      <c r="X16" s="106" t="s">
        <v>9</v>
      </c>
      <c r="Y16" s="7">
        <v>0</v>
      </c>
      <c r="Z16" s="7">
        <v>0</v>
      </c>
      <c r="AA16" s="7" t="s">
        <v>9</v>
      </c>
      <c r="AB16" s="591">
        <v>0</v>
      </c>
    </row>
    <row r="17" spans="1:32" s="4" customFormat="1" ht="16.5" thickBot="1" x14ac:dyDescent="0.3">
      <c r="A17" s="79">
        <v>14</v>
      </c>
      <c r="B17" s="376" t="s">
        <v>89</v>
      </c>
      <c r="C17" s="80">
        <v>0</v>
      </c>
      <c r="D17" s="80">
        <v>0</v>
      </c>
      <c r="E17" s="81">
        <v>0</v>
      </c>
      <c r="F17" s="87">
        <v>1</v>
      </c>
      <c r="G17" s="82" t="s">
        <v>9</v>
      </c>
      <c r="H17" s="82" t="s">
        <v>9</v>
      </c>
      <c r="I17" s="81" t="s">
        <v>9</v>
      </c>
      <c r="J17" s="87" t="s">
        <v>9</v>
      </c>
      <c r="K17" s="81">
        <v>0</v>
      </c>
      <c r="L17" s="81">
        <v>0</v>
      </c>
      <c r="M17" s="81">
        <v>0</v>
      </c>
      <c r="N17" s="87">
        <v>0</v>
      </c>
      <c r="O17" s="377" t="s">
        <v>9</v>
      </c>
      <c r="P17" s="377" t="s">
        <v>9</v>
      </c>
      <c r="Q17" s="377" t="s">
        <v>9</v>
      </c>
      <c r="R17" s="378" t="s">
        <v>9</v>
      </c>
      <c r="S17" s="83" t="s">
        <v>9</v>
      </c>
      <c r="T17" s="83" t="s">
        <v>9</v>
      </c>
      <c r="U17" s="81" t="s">
        <v>9</v>
      </c>
      <c r="V17" s="120" t="s">
        <v>9</v>
      </c>
      <c r="W17" s="123">
        <v>1</v>
      </c>
      <c r="X17" s="124" t="s">
        <v>9</v>
      </c>
      <c r="Y17" s="81">
        <v>0</v>
      </c>
      <c r="Z17" s="81">
        <v>0</v>
      </c>
      <c r="AA17" s="81" t="s">
        <v>9</v>
      </c>
      <c r="AB17" s="592">
        <v>0</v>
      </c>
    </row>
    <row r="18" spans="1:32" s="34" customFormat="1" x14ac:dyDescent="0.25">
      <c r="A18" s="32"/>
      <c r="B18" s="226" t="s">
        <v>43</v>
      </c>
      <c r="C18" s="11">
        <v>39072</v>
      </c>
      <c r="D18" s="11">
        <v>34170</v>
      </c>
      <c r="E18" s="11">
        <v>31035</v>
      </c>
      <c r="F18" s="108">
        <v>25380</v>
      </c>
      <c r="G18" s="11">
        <v>46.435384615384613</v>
      </c>
      <c r="H18" s="11">
        <v>47.555384615384618</v>
      </c>
      <c r="I18" s="92">
        <v>48</v>
      </c>
      <c r="J18" s="379">
        <v>50</v>
      </c>
      <c r="K18" s="24">
        <v>9017</v>
      </c>
      <c r="L18" s="24">
        <v>6947</v>
      </c>
      <c r="M18" s="24">
        <v>5601</v>
      </c>
      <c r="N18" s="108">
        <v>4933</v>
      </c>
      <c r="O18" s="30">
        <v>0.72</v>
      </c>
      <c r="P18" s="30">
        <v>0.75</v>
      </c>
      <c r="Q18" s="30">
        <v>0.79</v>
      </c>
      <c r="R18" s="109">
        <v>0.79</v>
      </c>
      <c r="S18" s="24">
        <v>2002</v>
      </c>
      <c r="T18" s="24">
        <v>2361</v>
      </c>
      <c r="U18" s="24">
        <v>2616</v>
      </c>
      <c r="V18" s="127">
        <v>7.0000000000000007E-2</v>
      </c>
      <c r="W18" s="126">
        <v>2948</v>
      </c>
      <c r="X18" s="110">
        <v>0.09</v>
      </c>
      <c r="Y18" s="24">
        <v>16</v>
      </c>
      <c r="Z18" s="24">
        <v>19</v>
      </c>
      <c r="AA18" s="595">
        <v>24</v>
      </c>
      <c r="AB18" s="130">
        <v>49</v>
      </c>
    </row>
    <row r="19" spans="1:32" s="100" customFormat="1" x14ac:dyDescent="0.25">
      <c r="A19" s="97" t="s">
        <v>87</v>
      </c>
      <c r="B19" s="227"/>
      <c r="C19" s="24"/>
      <c r="D19" s="24"/>
      <c r="E19" s="24"/>
      <c r="F19" s="98"/>
      <c r="G19" s="24"/>
      <c r="H19" s="24"/>
      <c r="I19" s="92"/>
      <c r="J19" s="380"/>
      <c r="K19" s="24"/>
      <c r="L19" s="24"/>
      <c r="M19" s="24"/>
      <c r="N19" s="98"/>
      <c r="O19" s="30"/>
      <c r="P19" s="30"/>
      <c r="Q19" s="30"/>
      <c r="R19" s="99"/>
      <c r="S19" s="24"/>
      <c r="T19" s="24"/>
      <c r="U19" s="24"/>
      <c r="V19" s="24"/>
      <c r="W19" s="24"/>
      <c r="X19" s="98"/>
      <c r="Y19" s="24"/>
      <c r="Z19" s="24"/>
      <c r="AA19" s="24"/>
      <c r="AB19" s="98"/>
    </row>
    <row r="20" spans="1:32" s="100" customFormat="1" x14ac:dyDescent="0.25">
      <c r="A20" s="97"/>
      <c r="B20" s="227"/>
      <c r="C20" s="24"/>
      <c r="D20" s="24"/>
      <c r="E20" s="24"/>
      <c r="F20" s="98"/>
      <c r="G20" s="24"/>
      <c r="H20" s="24"/>
      <c r="I20" s="92"/>
      <c r="J20" s="380"/>
      <c r="K20" s="24"/>
      <c r="L20" s="24"/>
      <c r="M20" s="24"/>
      <c r="N20" s="98"/>
      <c r="O20" s="30"/>
      <c r="P20" s="30"/>
      <c r="Q20" s="30"/>
      <c r="R20" s="99"/>
      <c r="S20" s="24"/>
      <c r="T20" s="24"/>
      <c r="U20" s="24"/>
      <c r="V20" s="24"/>
      <c r="W20" s="24"/>
      <c r="X20" s="98"/>
      <c r="Y20" s="24"/>
      <c r="Z20" s="24"/>
      <c r="AA20" s="24"/>
      <c r="AB20" s="98"/>
    </row>
    <row r="21" spans="1:32" s="34" customFormat="1" ht="15" x14ac:dyDescent="0.25">
      <c r="A21" s="32"/>
      <c r="B21" s="226"/>
      <c r="C21" s="11"/>
      <c r="D21" s="11"/>
      <c r="E21" s="11"/>
      <c r="F21" s="11"/>
      <c r="G21" s="11"/>
      <c r="H21" s="11"/>
      <c r="I21" s="33"/>
      <c r="J21" s="33"/>
      <c r="K21" s="24"/>
      <c r="L21" s="24"/>
      <c r="M21" s="24"/>
      <c r="N21" s="24"/>
      <c r="O21" s="30"/>
      <c r="P21" s="30"/>
      <c r="Q21" s="30"/>
      <c r="R21" s="30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32" ht="16.5" thickBot="1" x14ac:dyDescent="0.3">
      <c r="A22" s="233" t="s">
        <v>132</v>
      </c>
      <c r="B22" s="225" t="s">
        <v>91</v>
      </c>
      <c r="C22" s="2"/>
      <c r="D22" s="2"/>
    </row>
    <row r="23" spans="1:32" ht="45" customHeight="1" thickBot="1" x14ac:dyDescent="0.3">
      <c r="A23" s="963" t="s">
        <v>0</v>
      </c>
      <c r="B23" s="961" t="s">
        <v>1</v>
      </c>
      <c r="C23" s="969" t="s">
        <v>12</v>
      </c>
      <c r="D23" s="970"/>
      <c r="E23" s="970"/>
      <c r="F23" s="971"/>
      <c r="G23" s="969" t="s">
        <v>2</v>
      </c>
      <c r="H23" s="970"/>
      <c r="I23" s="970"/>
      <c r="J23" s="971"/>
      <c r="K23" s="969" t="s">
        <v>58</v>
      </c>
      <c r="L23" s="970"/>
      <c r="M23" s="970"/>
      <c r="N23" s="971"/>
      <c r="O23" s="969" t="s">
        <v>61</v>
      </c>
      <c r="P23" s="970"/>
      <c r="Q23" s="970"/>
      <c r="R23" s="971"/>
      <c r="S23" s="969" t="s">
        <v>96</v>
      </c>
      <c r="T23" s="970"/>
      <c r="U23" s="970"/>
      <c r="V23" s="970"/>
      <c r="W23" s="970"/>
      <c r="X23" s="971"/>
      <c r="Y23" s="967" t="s">
        <v>3</v>
      </c>
      <c r="Z23" s="967"/>
      <c r="AA23" s="967"/>
      <c r="AB23" s="968"/>
    </row>
    <row r="24" spans="1:32" s="2" customFormat="1" ht="16.5" thickBot="1" x14ac:dyDescent="0.3">
      <c r="A24" s="964"/>
      <c r="B24" s="962"/>
      <c r="C24" s="75">
        <v>2017</v>
      </c>
      <c r="D24" s="75">
        <v>2018</v>
      </c>
      <c r="E24" s="75">
        <v>2019</v>
      </c>
      <c r="F24" s="84">
        <v>2020</v>
      </c>
      <c r="G24" s="75">
        <v>2017</v>
      </c>
      <c r="H24" s="75">
        <v>2018</v>
      </c>
      <c r="I24" s="76">
        <v>2019</v>
      </c>
      <c r="J24" s="597">
        <v>2020</v>
      </c>
      <c r="K24" s="75">
        <v>2017</v>
      </c>
      <c r="L24" s="75">
        <v>2018</v>
      </c>
      <c r="M24" s="75">
        <v>2019</v>
      </c>
      <c r="N24" s="84">
        <v>2020</v>
      </c>
      <c r="O24" s="75">
        <v>2017</v>
      </c>
      <c r="P24" s="75">
        <v>2018</v>
      </c>
      <c r="Q24" s="75">
        <v>2019</v>
      </c>
      <c r="R24" s="84">
        <v>2020</v>
      </c>
      <c r="S24" s="75">
        <v>2017</v>
      </c>
      <c r="T24" s="75">
        <v>2018</v>
      </c>
      <c r="U24" s="973">
        <v>2019</v>
      </c>
      <c r="V24" s="974"/>
      <c r="W24" s="965">
        <v>2020</v>
      </c>
      <c r="X24" s="966"/>
      <c r="Y24" s="75">
        <v>2017</v>
      </c>
      <c r="Z24" s="75">
        <v>2018</v>
      </c>
      <c r="AA24" s="75">
        <v>2019</v>
      </c>
      <c r="AB24" s="88">
        <v>2020</v>
      </c>
    </row>
    <row r="25" spans="1:32" x14ac:dyDescent="0.25">
      <c r="A25" s="111">
        <v>1</v>
      </c>
      <c r="B25" s="363" t="s">
        <v>8</v>
      </c>
      <c r="C25" s="112"/>
      <c r="D25" s="112"/>
      <c r="E25" s="381">
        <v>521</v>
      </c>
      <c r="F25" s="382">
        <v>470</v>
      </c>
      <c r="G25" s="115"/>
      <c r="H25" s="115"/>
      <c r="I25" s="116">
        <v>53.437619961612285</v>
      </c>
      <c r="J25" s="210">
        <v>58.597872340425532</v>
      </c>
      <c r="K25" s="113"/>
      <c r="L25" s="113"/>
      <c r="M25" s="365">
        <v>56</v>
      </c>
      <c r="N25" s="366">
        <v>30</v>
      </c>
      <c r="O25" s="367"/>
      <c r="P25" s="367"/>
      <c r="Q25" s="367">
        <v>0.8925143953934741</v>
      </c>
      <c r="R25" s="368">
        <v>0.93617021276595747</v>
      </c>
      <c r="S25" s="113"/>
      <c r="T25" s="113"/>
      <c r="U25" s="113">
        <v>46</v>
      </c>
      <c r="V25" s="117">
        <v>8.829174664107485E-2</v>
      </c>
      <c r="W25" s="114">
        <v>76</v>
      </c>
      <c r="X25" s="118">
        <v>0.16170212765957448</v>
      </c>
      <c r="Y25" s="113"/>
      <c r="Z25" s="113"/>
      <c r="AA25" s="113">
        <v>0</v>
      </c>
      <c r="AB25" s="119">
        <v>0</v>
      </c>
      <c r="AF25" s="202"/>
    </row>
    <row r="26" spans="1:32" x14ac:dyDescent="0.25">
      <c r="A26" s="78">
        <v>2</v>
      </c>
      <c r="B26" s="369" t="s">
        <v>22</v>
      </c>
      <c r="C26" s="27"/>
      <c r="D26" s="27"/>
      <c r="E26" s="383">
        <v>474</v>
      </c>
      <c r="F26" s="384">
        <v>325</v>
      </c>
      <c r="G26" s="23"/>
      <c r="H26" s="23"/>
      <c r="I26" s="23">
        <v>30.5</v>
      </c>
      <c r="J26" s="200">
        <v>33.203076923076921</v>
      </c>
      <c r="K26" s="7"/>
      <c r="L26" s="7"/>
      <c r="M26" s="7">
        <v>215</v>
      </c>
      <c r="N26" s="86">
        <v>129</v>
      </c>
      <c r="O26" s="371"/>
      <c r="P26" s="371"/>
      <c r="Q26" s="385">
        <v>0.54641350210970463</v>
      </c>
      <c r="R26" s="372">
        <v>0.60307692307692307</v>
      </c>
      <c r="S26" s="7"/>
      <c r="T26" s="7"/>
      <c r="U26" s="7">
        <v>5</v>
      </c>
      <c r="V26" s="203">
        <v>1.0548523206751054E-2</v>
      </c>
      <c r="W26" s="86">
        <v>7</v>
      </c>
      <c r="X26" s="104">
        <v>2.1538461538461538E-2</v>
      </c>
      <c r="Y26" s="7"/>
      <c r="Z26" s="7"/>
      <c r="AA26" s="7">
        <v>0</v>
      </c>
      <c r="AB26" s="90">
        <v>0</v>
      </c>
      <c r="AF26" s="202"/>
    </row>
    <row r="27" spans="1:32" x14ac:dyDescent="0.25">
      <c r="A27" s="78">
        <v>3</v>
      </c>
      <c r="B27" s="373" t="s">
        <v>5</v>
      </c>
      <c r="C27" s="27"/>
      <c r="D27" s="27"/>
      <c r="E27" s="383">
        <v>51</v>
      </c>
      <c r="F27" s="384">
        <v>32</v>
      </c>
      <c r="G27" s="29"/>
      <c r="H27" s="29"/>
      <c r="I27" s="23">
        <v>39.352941176470587</v>
      </c>
      <c r="J27" s="200">
        <v>46.5625</v>
      </c>
      <c r="K27" s="7"/>
      <c r="L27" s="7"/>
      <c r="M27" s="7">
        <v>17</v>
      </c>
      <c r="N27" s="86">
        <v>6</v>
      </c>
      <c r="O27" s="371"/>
      <c r="P27" s="371"/>
      <c r="Q27" s="385">
        <v>0.66666666666666663</v>
      </c>
      <c r="R27" s="372">
        <v>0.8125</v>
      </c>
      <c r="S27" s="26"/>
      <c r="T27" s="26"/>
      <c r="U27" s="7">
        <v>2</v>
      </c>
      <c r="V27" s="203">
        <v>3.9215686274509803E-2</v>
      </c>
      <c r="W27" s="86">
        <v>2</v>
      </c>
      <c r="X27" s="104">
        <v>6.25E-2</v>
      </c>
      <c r="Y27" s="7"/>
      <c r="Z27" s="7"/>
      <c r="AA27" s="7">
        <v>0</v>
      </c>
      <c r="AB27" s="129">
        <v>1</v>
      </c>
      <c r="AF27" s="202"/>
    </row>
    <row r="28" spans="1:32" x14ac:dyDescent="0.25">
      <c r="A28" s="78">
        <v>4</v>
      </c>
      <c r="B28" s="373" t="s">
        <v>14</v>
      </c>
      <c r="C28" s="27"/>
      <c r="D28" s="27"/>
      <c r="E28" s="383">
        <v>65</v>
      </c>
      <c r="F28" s="384">
        <v>68</v>
      </c>
      <c r="G28" s="29"/>
      <c r="H28" s="29"/>
      <c r="I28" s="23">
        <v>44.015384615384619</v>
      </c>
      <c r="J28" s="200">
        <v>48.117647058823529</v>
      </c>
      <c r="K28" s="7"/>
      <c r="L28" s="7"/>
      <c r="M28" s="7">
        <v>20</v>
      </c>
      <c r="N28" s="86">
        <v>18</v>
      </c>
      <c r="O28" s="371"/>
      <c r="P28" s="371"/>
      <c r="Q28" s="385">
        <v>0.69230769230769229</v>
      </c>
      <c r="R28" s="372">
        <v>0.73529411764705888</v>
      </c>
      <c r="S28" s="7"/>
      <c r="T28" s="7"/>
      <c r="U28" s="7">
        <v>5</v>
      </c>
      <c r="V28" s="203">
        <v>7.6923076923076927E-2</v>
      </c>
      <c r="W28" s="86">
        <v>4</v>
      </c>
      <c r="X28" s="104">
        <v>5.8823529411764705E-2</v>
      </c>
      <c r="Y28" s="7"/>
      <c r="Z28" s="7"/>
      <c r="AA28" s="7">
        <v>0</v>
      </c>
      <c r="AB28" s="90">
        <v>0</v>
      </c>
      <c r="AF28" s="202"/>
    </row>
    <row r="29" spans="1:32" x14ac:dyDescent="0.25">
      <c r="A29" s="78">
        <v>5</v>
      </c>
      <c r="B29" s="373" t="s">
        <v>13</v>
      </c>
      <c r="C29" s="27"/>
      <c r="D29" s="27"/>
      <c r="E29" s="383">
        <v>200</v>
      </c>
      <c r="F29" s="384">
        <v>166</v>
      </c>
      <c r="G29" s="29"/>
      <c r="H29" s="29"/>
      <c r="I29" s="23">
        <v>36.72</v>
      </c>
      <c r="J29" s="200">
        <v>38.367469879518069</v>
      </c>
      <c r="K29" s="7"/>
      <c r="L29" s="7"/>
      <c r="M29" s="7">
        <v>81</v>
      </c>
      <c r="N29" s="86">
        <v>56</v>
      </c>
      <c r="O29" s="371"/>
      <c r="P29" s="371"/>
      <c r="Q29" s="385">
        <v>0.59499999999999997</v>
      </c>
      <c r="R29" s="372">
        <v>0.66265060240963858</v>
      </c>
      <c r="S29" s="26"/>
      <c r="T29" s="26"/>
      <c r="U29" s="7">
        <v>1</v>
      </c>
      <c r="V29" s="203">
        <v>5.0000000000000001E-3</v>
      </c>
      <c r="W29" s="86">
        <v>1</v>
      </c>
      <c r="X29" s="104">
        <v>6.024096385542169E-3</v>
      </c>
      <c r="Y29" s="7"/>
      <c r="Z29" s="7"/>
      <c r="AA29" s="7">
        <v>0</v>
      </c>
      <c r="AB29" s="90">
        <v>0</v>
      </c>
      <c r="AF29" s="202"/>
    </row>
    <row r="30" spans="1:32" x14ac:dyDescent="0.25">
      <c r="A30" s="78">
        <v>6</v>
      </c>
      <c r="B30" s="373" t="s">
        <v>7</v>
      </c>
      <c r="C30" s="27"/>
      <c r="D30" s="27"/>
      <c r="E30" s="383">
        <v>521</v>
      </c>
      <c r="F30" s="384">
        <v>491</v>
      </c>
      <c r="G30" s="29"/>
      <c r="H30" s="29"/>
      <c r="I30" s="23">
        <v>42.871401151631481</v>
      </c>
      <c r="J30" s="200">
        <v>44.067209775967413</v>
      </c>
      <c r="K30" s="7"/>
      <c r="L30" s="7"/>
      <c r="M30" s="7">
        <v>154</v>
      </c>
      <c r="N30" s="86">
        <v>169</v>
      </c>
      <c r="O30" s="371"/>
      <c r="P30" s="371"/>
      <c r="Q30" s="385">
        <v>0.70441458733205375</v>
      </c>
      <c r="R30" s="372">
        <v>0.65580448065173114</v>
      </c>
      <c r="S30" s="26"/>
      <c r="T30" s="26"/>
      <c r="U30" s="7">
        <v>13</v>
      </c>
      <c r="V30" s="203">
        <v>2.4952015355086371E-2</v>
      </c>
      <c r="W30" s="86">
        <v>30</v>
      </c>
      <c r="X30" s="104">
        <v>6.1099796334012219E-2</v>
      </c>
      <c r="Y30" s="7"/>
      <c r="Z30" s="7"/>
      <c r="AA30" s="588">
        <v>2</v>
      </c>
      <c r="AB30" s="129">
        <v>5</v>
      </c>
      <c r="AF30" s="202"/>
    </row>
    <row r="31" spans="1:32" x14ac:dyDescent="0.25">
      <c r="A31" s="78">
        <v>7</v>
      </c>
      <c r="B31" s="373" t="s">
        <v>11</v>
      </c>
      <c r="C31" s="27"/>
      <c r="D31" s="27"/>
      <c r="E31" s="383">
        <v>533</v>
      </c>
      <c r="F31" s="384">
        <v>507</v>
      </c>
      <c r="G31" s="29"/>
      <c r="H31" s="29"/>
      <c r="I31" s="23">
        <v>42.947467166979365</v>
      </c>
      <c r="J31" s="200">
        <v>43.792899408284022</v>
      </c>
      <c r="K31" s="7"/>
      <c r="L31" s="7"/>
      <c r="M31" s="7">
        <v>173</v>
      </c>
      <c r="N31" s="86">
        <v>160</v>
      </c>
      <c r="O31" s="371"/>
      <c r="P31" s="371"/>
      <c r="Q31" s="385">
        <v>0.67542213883677293</v>
      </c>
      <c r="R31" s="372">
        <v>0.68441814595660755</v>
      </c>
      <c r="S31" s="7"/>
      <c r="T31" s="7"/>
      <c r="U31" s="7">
        <v>11</v>
      </c>
      <c r="V31" s="203">
        <v>2.0637898686679174E-2</v>
      </c>
      <c r="W31" s="86">
        <v>10</v>
      </c>
      <c r="X31" s="104">
        <v>1.9723865877712032E-2</v>
      </c>
      <c r="Y31" s="7"/>
      <c r="Z31" s="7"/>
      <c r="AA31" s="7">
        <v>0</v>
      </c>
      <c r="AB31" s="90">
        <v>0</v>
      </c>
      <c r="AF31" s="202"/>
    </row>
    <row r="32" spans="1:32" x14ac:dyDescent="0.25">
      <c r="A32" s="78">
        <v>8</v>
      </c>
      <c r="B32" s="373" t="s">
        <v>10</v>
      </c>
      <c r="C32" s="27"/>
      <c r="D32" s="27"/>
      <c r="E32" s="383">
        <v>630</v>
      </c>
      <c r="F32" s="384">
        <v>486</v>
      </c>
      <c r="G32" s="29"/>
      <c r="H32" s="29"/>
      <c r="I32" s="23">
        <v>40</v>
      </c>
      <c r="J32" s="200">
        <v>40.788065843621396</v>
      </c>
      <c r="K32" s="7"/>
      <c r="L32" s="7"/>
      <c r="M32" s="7">
        <v>342</v>
      </c>
      <c r="N32" s="86">
        <v>237</v>
      </c>
      <c r="O32" s="371"/>
      <c r="P32" s="371"/>
      <c r="Q32" s="385">
        <v>0.45714285714285713</v>
      </c>
      <c r="R32" s="372">
        <v>0.51234567901234573</v>
      </c>
      <c r="S32" s="8"/>
      <c r="T32" s="8"/>
      <c r="U32" s="7">
        <v>14</v>
      </c>
      <c r="V32" s="203">
        <v>2.2222222222222223E-2</v>
      </c>
      <c r="W32" s="86">
        <v>5</v>
      </c>
      <c r="X32" s="104">
        <v>1.0288065843621399E-2</v>
      </c>
      <c r="Y32" s="7"/>
      <c r="Z32" s="7"/>
      <c r="AA32" s="7">
        <v>0</v>
      </c>
      <c r="AB32" s="90">
        <v>0</v>
      </c>
      <c r="AF32" s="202"/>
    </row>
    <row r="33" spans="1:33" x14ac:dyDescent="0.25">
      <c r="A33" s="78">
        <v>9</v>
      </c>
      <c r="B33" s="373" t="s">
        <v>6</v>
      </c>
      <c r="C33" s="27"/>
      <c r="D33" s="27"/>
      <c r="E33" s="383">
        <v>297</v>
      </c>
      <c r="F33" s="384">
        <v>206</v>
      </c>
      <c r="G33" s="29"/>
      <c r="H33" s="29"/>
      <c r="I33" s="23">
        <v>36.996632996632997</v>
      </c>
      <c r="J33" s="200">
        <v>41.412621359223301</v>
      </c>
      <c r="K33" s="7"/>
      <c r="L33" s="7"/>
      <c r="M33" s="7">
        <v>100</v>
      </c>
      <c r="N33" s="86">
        <v>58</v>
      </c>
      <c r="O33" s="371"/>
      <c r="P33" s="371"/>
      <c r="Q33" s="385">
        <v>0.66329966329966328</v>
      </c>
      <c r="R33" s="372">
        <v>0.71844660194174759</v>
      </c>
      <c r="S33" s="26"/>
      <c r="T33" s="26"/>
      <c r="U33" s="7">
        <v>7</v>
      </c>
      <c r="V33" s="203">
        <v>2.3569023569023569E-2</v>
      </c>
      <c r="W33" s="86">
        <v>5</v>
      </c>
      <c r="X33" s="104">
        <v>2.4271844660194174E-2</v>
      </c>
      <c r="Y33" s="7"/>
      <c r="Z33" s="7"/>
      <c r="AA33" s="7">
        <v>0</v>
      </c>
      <c r="AB33" s="90">
        <v>0</v>
      </c>
      <c r="AF33" s="202"/>
    </row>
    <row r="34" spans="1:33" x14ac:dyDescent="0.25">
      <c r="A34" s="78">
        <v>10</v>
      </c>
      <c r="B34" s="373" t="s">
        <v>4</v>
      </c>
      <c r="C34" s="27"/>
      <c r="D34" s="27"/>
      <c r="E34" s="383">
        <v>9</v>
      </c>
      <c r="F34" s="384">
        <v>3</v>
      </c>
      <c r="G34" s="29"/>
      <c r="H34" s="29"/>
      <c r="I34" s="23">
        <v>37.222222222222221</v>
      </c>
      <c r="J34" s="200">
        <v>35.333333333333336</v>
      </c>
      <c r="K34" s="7"/>
      <c r="L34" s="7"/>
      <c r="M34" s="7">
        <v>4</v>
      </c>
      <c r="N34" s="86">
        <v>2</v>
      </c>
      <c r="O34" s="371"/>
      <c r="P34" s="371"/>
      <c r="Q34" s="385">
        <v>0.55555555555555558</v>
      </c>
      <c r="R34" s="372">
        <v>0.33333333333333331</v>
      </c>
      <c r="S34" s="8"/>
      <c r="T34" s="8"/>
      <c r="U34" s="7">
        <v>0</v>
      </c>
      <c r="V34" s="203">
        <v>0</v>
      </c>
      <c r="W34" s="86">
        <v>0</v>
      </c>
      <c r="X34" s="104">
        <v>0</v>
      </c>
      <c r="Y34" s="7"/>
      <c r="Z34" s="7"/>
      <c r="AA34" s="7">
        <v>0</v>
      </c>
      <c r="AB34" s="90">
        <v>0</v>
      </c>
      <c r="AF34" s="202"/>
    </row>
    <row r="35" spans="1:33" x14ac:dyDescent="0.25">
      <c r="A35" s="78">
        <v>11</v>
      </c>
      <c r="B35" s="373" t="s">
        <v>15</v>
      </c>
      <c r="C35" s="27"/>
      <c r="D35" s="27"/>
      <c r="E35" s="383">
        <v>50</v>
      </c>
      <c r="F35" s="384">
        <v>49</v>
      </c>
      <c r="G35" s="29"/>
      <c r="H35" s="29"/>
      <c r="I35" s="23">
        <v>45.34</v>
      </c>
      <c r="J35" s="200">
        <v>47.102040816326529</v>
      </c>
      <c r="K35" s="7"/>
      <c r="L35" s="7"/>
      <c r="M35" s="7">
        <v>12</v>
      </c>
      <c r="N35" s="86">
        <v>9</v>
      </c>
      <c r="O35" s="371"/>
      <c r="P35" s="371"/>
      <c r="Q35" s="385">
        <v>0.76</v>
      </c>
      <c r="R35" s="372">
        <v>0.81632653061224492</v>
      </c>
      <c r="S35" s="10"/>
      <c r="T35" s="10"/>
      <c r="U35" s="7">
        <v>7</v>
      </c>
      <c r="V35" s="203">
        <v>0.14000000000000001</v>
      </c>
      <c r="W35" s="86">
        <v>5</v>
      </c>
      <c r="X35" s="104">
        <v>0.10204081632653061</v>
      </c>
      <c r="Y35" s="7"/>
      <c r="Z35" s="7"/>
      <c r="AA35" s="7">
        <v>0</v>
      </c>
      <c r="AB35" s="90">
        <v>0</v>
      </c>
      <c r="AF35" s="202"/>
    </row>
    <row r="36" spans="1:33" ht="16.5" thickBot="1" x14ac:dyDescent="0.3">
      <c r="A36" s="79">
        <v>12</v>
      </c>
      <c r="B36" s="376" t="s">
        <v>40</v>
      </c>
      <c r="C36" s="80"/>
      <c r="D36" s="80"/>
      <c r="E36" s="386">
        <v>1</v>
      </c>
      <c r="F36" s="387"/>
      <c r="G36" s="82"/>
      <c r="H36" s="82"/>
      <c r="I36" s="199" t="s">
        <v>9</v>
      </c>
      <c r="J36" s="201" t="s">
        <v>9</v>
      </c>
      <c r="K36" s="81"/>
      <c r="L36" s="81"/>
      <c r="M36" s="81">
        <v>0</v>
      </c>
      <c r="N36" s="87">
        <v>0</v>
      </c>
      <c r="O36" s="377"/>
      <c r="P36" s="377"/>
      <c r="Q36" s="388" t="s">
        <v>9</v>
      </c>
      <c r="R36" s="378" t="s">
        <v>9</v>
      </c>
      <c r="S36" s="83"/>
      <c r="T36" s="83"/>
      <c r="U36" s="81">
        <v>0</v>
      </c>
      <c r="V36" s="204" t="s">
        <v>9</v>
      </c>
      <c r="W36" s="87">
        <v>0</v>
      </c>
      <c r="X36" s="105" t="s">
        <v>9</v>
      </c>
      <c r="Y36" s="81"/>
      <c r="Z36" s="81"/>
      <c r="AA36" s="81">
        <v>0</v>
      </c>
      <c r="AB36" s="91"/>
      <c r="AF36" s="202"/>
    </row>
    <row r="37" spans="1:33" s="2" customFormat="1" x14ac:dyDescent="0.25">
      <c r="A37" s="214"/>
      <c r="B37" s="228" t="s">
        <v>43</v>
      </c>
      <c r="C37" s="95"/>
      <c r="D37" s="95"/>
      <c r="E37" s="95">
        <f>SUM(E25:E36)</f>
        <v>3352</v>
      </c>
      <c r="F37" s="220">
        <v>2803</v>
      </c>
      <c r="G37" s="95"/>
      <c r="H37" s="95"/>
      <c r="I37" s="215">
        <v>40.85</v>
      </c>
      <c r="J37" s="216">
        <v>43.39497606714545</v>
      </c>
      <c r="K37" s="96"/>
      <c r="L37" s="96"/>
      <c r="M37" s="96">
        <f>SUM(M25:M36)</f>
        <v>1174</v>
      </c>
      <c r="N37" s="217">
        <v>874</v>
      </c>
      <c r="O37" s="218"/>
      <c r="P37" s="218"/>
      <c r="Q37" s="218">
        <v>0.66</v>
      </c>
      <c r="R37" s="219">
        <v>0.68</v>
      </c>
      <c r="S37" s="96"/>
      <c r="T37" s="96"/>
      <c r="U37" s="96">
        <f t="shared" ref="U37" si="1">SUM(U25:U36)</f>
        <v>111</v>
      </c>
      <c r="V37" s="218">
        <v>0.04</v>
      </c>
      <c r="W37" s="217">
        <v>145</v>
      </c>
      <c r="X37" s="219">
        <v>5.1730288976097001E-2</v>
      </c>
      <c r="Y37" s="96"/>
      <c r="Z37" s="96"/>
      <c r="AA37" s="589">
        <f t="shared" ref="AA37" si="2">SUM(AA25:AA36)</f>
        <v>2</v>
      </c>
      <c r="AB37" s="590">
        <v>6</v>
      </c>
      <c r="AF37" s="221"/>
      <c r="AG37" s="222"/>
    </row>
    <row r="38" spans="1:33" x14ac:dyDescent="0.25">
      <c r="A38" s="32"/>
      <c r="B38" s="226"/>
      <c r="C38" s="11"/>
      <c r="D38" s="11"/>
      <c r="E38" s="11"/>
      <c r="F38" s="389"/>
      <c r="G38" s="24"/>
      <c r="H38" s="24"/>
      <c r="I38" s="33"/>
      <c r="J38" s="33"/>
      <c r="K38" s="24"/>
      <c r="L38" s="24"/>
      <c r="M38" s="24"/>
      <c r="N38" s="24"/>
      <c r="O38" s="30"/>
      <c r="P38" s="30"/>
      <c r="Q38" s="30"/>
      <c r="R38" s="30"/>
      <c r="S38" s="24"/>
      <c r="T38" s="24"/>
      <c r="U38" s="24"/>
      <c r="V38" s="30"/>
      <c r="W38" s="24"/>
      <c r="X38" s="30"/>
      <c r="Y38" s="24"/>
      <c r="Z38" s="24"/>
      <c r="AA38" s="24"/>
      <c r="AB38" s="24"/>
      <c r="AF38" s="202"/>
      <c r="AG38" s="205"/>
    </row>
    <row r="39" spans="1:33" x14ac:dyDescent="0.25">
      <c r="A39" s="32"/>
      <c r="B39" s="226"/>
      <c r="C39" s="11"/>
      <c r="D39" s="11"/>
      <c r="E39" s="11"/>
      <c r="F39" s="389"/>
      <c r="G39" s="24"/>
      <c r="H39" s="24"/>
      <c r="I39" s="33"/>
      <c r="J39" s="33"/>
      <c r="K39" s="24"/>
      <c r="L39" s="24"/>
      <c r="M39" s="24"/>
      <c r="N39" s="24"/>
      <c r="O39" s="30"/>
      <c r="P39" s="30"/>
      <c r="Q39" s="30"/>
      <c r="R39" s="30"/>
      <c r="S39" s="24"/>
      <c r="T39" s="24"/>
      <c r="U39" s="24"/>
      <c r="V39" s="30"/>
      <c r="W39" s="24"/>
      <c r="X39" s="30"/>
      <c r="Y39" s="24"/>
      <c r="Z39" s="24"/>
      <c r="AA39" s="24"/>
      <c r="AB39" s="24"/>
      <c r="AF39" s="202"/>
      <c r="AG39" s="205"/>
    </row>
    <row r="40" spans="1:33" ht="16.5" thickBot="1" x14ac:dyDescent="0.3">
      <c r="A40" s="233" t="s">
        <v>133</v>
      </c>
      <c r="B40" s="225" t="s">
        <v>92</v>
      </c>
      <c r="C40" s="2"/>
      <c r="D40" s="2"/>
    </row>
    <row r="41" spans="1:33" ht="45" customHeight="1" thickBot="1" x14ac:dyDescent="0.3">
      <c r="A41" s="963" t="s">
        <v>0</v>
      </c>
      <c r="B41" s="961" t="s">
        <v>1</v>
      </c>
      <c r="C41" s="969" t="s">
        <v>12</v>
      </c>
      <c r="D41" s="970"/>
      <c r="E41" s="970"/>
      <c r="F41" s="971"/>
      <c r="G41" s="969" t="s">
        <v>2</v>
      </c>
      <c r="H41" s="970"/>
      <c r="I41" s="970"/>
      <c r="J41" s="971"/>
      <c r="K41" s="969" t="s">
        <v>58</v>
      </c>
      <c r="L41" s="970"/>
      <c r="M41" s="970"/>
      <c r="N41" s="971"/>
      <c r="O41" s="969" t="s">
        <v>61</v>
      </c>
      <c r="P41" s="970"/>
      <c r="Q41" s="970"/>
      <c r="R41" s="971"/>
      <c r="S41" s="969" t="s">
        <v>97</v>
      </c>
      <c r="T41" s="970"/>
      <c r="U41" s="970"/>
      <c r="V41" s="970"/>
      <c r="W41" s="970"/>
      <c r="X41" s="971"/>
      <c r="Y41" s="967" t="s">
        <v>3</v>
      </c>
      <c r="Z41" s="967"/>
      <c r="AA41" s="967"/>
      <c r="AB41" s="968"/>
    </row>
    <row r="42" spans="1:33" ht="16.5" thickBot="1" x14ac:dyDescent="0.3">
      <c r="A42" s="964"/>
      <c r="B42" s="962"/>
      <c r="C42" s="75">
        <v>2017</v>
      </c>
      <c r="D42" s="75">
        <v>2018</v>
      </c>
      <c r="E42" s="75">
        <v>2019</v>
      </c>
      <c r="F42" s="84">
        <v>2020</v>
      </c>
      <c r="G42" s="75">
        <v>2017</v>
      </c>
      <c r="H42" s="75">
        <v>2018</v>
      </c>
      <c r="I42" s="76">
        <v>2019</v>
      </c>
      <c r="J42" s="597">
        <v>2020</v>
      </c>
      <c r="K42" s="75">
        <v>2017</v>
      </c>
      <c r="L42" s="75">
        <v>2018</v>
      </c>
      <c r="M42" s="75">
        <v>2019</v>
      </c>
      <c r="N42" s="84">
        <v>2020</v>
      </c>
      <c r="O42" s="75">
        <v>2017</v>
      </c>
      <c r="P42" s="75">
        <v>2018</v>
      </c>
      <c r="Q42" s="75">
        <v>2019</v>
      </c>
      <c r="R42" s="84">
        <v>2020</v>
      </c>
      <c r="S42" s="75">
        <v>2017</v>
      </c>
      <c r="T42" s="75">
        <v>2018</v>
      </c>
      <c r="U42" s="973">
        <v>2019</v>
      </c>
      <c r="V42" s="974"/>
      <c r="W42" s="965">
        <v>2020</v>
      </c>
      <c r="X42" s="966"/>
      <c r="Y42" s="75">
        <v>2017</v>
      </c>
      <c r="Z42" s="75">
        <v>2018</v>
      </c>
      <c r="AA42" s="75">
        <v>2019</v>
      </c>
      <c r="AB42" s="88">
        <v>2020</v>
      </c>
    </row>
    <row r="43" spans="1:33" x14ac:dyDescent="0.25">
      <c r="A43" s="77">
        <v>1</v>
      </c>
      <c r="B43" s="390" t="s">
        <v>8</v>
      </c>
      <c r="C43" s="71"/>
      <c r="D43" s="71"/>
      <c r="E43" s="391">
        <v>16</v>
      </c>
      <c r="F43" s="392">
        <v>45</v>
      </c>
      <c r="G43" s="73"/>
      <c r="H43" s="73"/>
      <c r="I43" s="74">
        <v>49.375</v>
      </c>
      <c r="J43" s="207">
        <v>59.222222222222221</v>
      </c>
      <c r="K43" s="72"/>
      <c r="L43" s="72"/>
      <c r="M43" s="393">
        <v>1</v>
      </c>
      <c r="N43" s="394">
        <v>3</v>
      </c>
      <c r="O43" s="385"/>
      <c r="P43" s="385"/>
      <c r="Q43" s="385"/>
      <c r="R43" s="395">
        <v>0.93333333333333335</v>
      </c>
      <c r="S43" s="72"/>
      <c r="T43" s="72"/>
      <c r="U43" s="72">
        <v>1</v>
      </c>
      <c r="V43" s="107">
        <f>U43/E43</f>
        <v>6.25E-2</v>
      </c>
      <c r="W43" s="85">
        <v>8</v>
      </c>
      <c r="X43" s="103">
        <f>W43/F43</f>
        <v>0.17777777777777778</v>
      </c>
      <c r="Y43" s="72"/>
      <c r="Z43" s="72"/>
      <c r="AA43" s="72">
        <v>0</v>
      </c>
      <c r="AB43" s="89">
        <v>0</v>
      </c>
    </row>
    <row r="44" spans="1:33" x14ac:dyDescent="0.25">
      <c r="A44" s="78">
        <v>2</v>
      </c>
      <c r="B44" s="369" t="s">
        <v>22</v>
      </c>
      <c r="C44" s="27"/>
      <c r="D44" s="27"/>
      <c r="E44" s="383">
        <v>5</v>
      </c>
      <c r="F44" s="384">
        <v>18</v>
      </c>
      <c r="G44" s="23"/>
      <c r="H44" s="23"/>
      <c r="I44" s="23">
        <v>40</v>
      </c>
      <c r="J44" s="206">
        <v>32</v>
      </c>
      <c r="K44" s="7"/>
      <c r="L44" s="7"/>
      <c r="M44" s="7">
        <v>0</v>
      </c>
      <c r="N44" s="86">
        <v>7</v>
      </c>
      <c r="O44" s="371"/>
      <c r="P44" s="371"/>
      <c r="Q44" s="371"/>
      <c r="R44" s="372">
        <v>0.61111111111111116</v>
      </c>
      <c r="S44" s="7"/>
      <c r="T44" s="7"/>
      <c r="U44" s="7">
        <v>0</v>
      </c>
      <c r="V44" s="107">
        <f t="shared" ref="V44:V54" si="3">U44/E44</f>
        <v>0</v>
      </c>
      <c r="W44" s="86">
        <v>0</v>
      </c>
      <c r="X44" s="104">
        <f t="shared" ref="X44:X53" si="4">W44/F44</f>
        <v>0</v>
      </c>
      <c r="Y44" s="7"/>
      <c r="Z44" s="7"/>
      <c r="AA44" s="7">
        <v>0</v>
      </c>
      <c r="AB44" s="90">
        <v>0</v>
      </c>
    </row>
    <row r="45" spans="1:33" x14ac:dyDescent="0.25">
      <c r="A45" s="78">
        <v>3</v>
      </c>
      <c r="B45" s="373" t="s">
        <v>5</v>
      </c>
      <c r="C45" s="27"/>
      <c r="D45" s="27"/>
      <c r="E45" s="383">
        <v>0</v>
      </c>
      <c r="F45" s="384">
        <v>2</v>
      </c>
      <c r="G45" s="23"/>
      <c r="H45" s="23"/>
      <c r="I45" s="23" t="s">
        <v>9</v>
      </c>
      <c r="J45" s="206">
        <v>55.5</v>
      </c>
      <c r="K45" s="7"/>
      <c r="L45" s="7"/>
      <c r="M45" s="7">
        <v>0</v>
      </c>
      <c r="N45" s="86">
        <v>0</v>
      </c>
      <c r="O45" s="371"/>
      <c r="P45" s="371"/>
      <c r="Q45" s="371"/>
      <c r="R45" s="372">
        <v>1</v>
      </c>
      <c r="S45" s="7"/>
      <c r="T45" s="7"/>
      <c r="U45" s="7">
        <v>0</v>
      </c>
      <c r="V45" s="107" t="s">
        <v>9</v>
      </c>
      <c r="W45" s="86">
        <v>0</v>
      </c>
      <c r="X45" s="104">
        <f t="shared" si="4"/>
        <v>0</v>
      </c>
      <c r="Y45" s="7"/>
      <c r="Z45" s="7"/>
      <c r="AA45" s="7">
        <v>0</v>
      </c>
      <c r="AB45" s="90">
        <v>0</v>
      </c>
    </row>
    <row r="46" spans="1:33" x14ac:dyDescent="0.25">
      <c r="A46" s="78">
        <v>4</v>
      </c>
      <c r="B46" s="373" t="s">
        <v>14</v>
      </c>
      <c r="C46" s="27"/>
      <c r="D46" s="27"/>
      <c r="E46" s="383">
        <v>1</v>
      </c>
      <c r="F46" s="384">
        <v>2</v>
      </c>
      <c r="G46" s="29"/>
      <c r="H46" s="29"/>
      <c r="I46" s="23">
        <v>51</v>
      </c>
      <c r="J46" s="206">
        <v>42</v>
      </c>
      <c r="K46" s="7"/>
      <c r="L46" s="7"/>
      <c r="M46" s="7">
        <v>0</v>
      </c>
      <c r="N46" s="86">
        <v>0</v>
      </c>
      <c r="O46" s="371"/>
      <c r="P46" s="371"/>
      <c r="Q46" s="371"/>
      <c r="R46" s="372">
        <v>1</v>
      </c>
      <c r="S46" s="26"/>
      <c r="T46" s="26"/>
      <c r="U46" s="7">
        <v>0</v>
      </c>
      <c r="V46" s="107">
        <f t="shared" si="3"/>
        <v>0</v>
      </c>
      <c r="W46" s="86">
        <v>0</v>
      </c>
      <c r="X46" s="104">
        <f t="shared" si="4"/>
        <v>0</v>
      </c>
      <c r="Y46" s="7"/>
      <c r="Z46" s="7"/>
      <c r="AA46" s="7">
        <v>0</v>
      </c>
      <c r="AB46" s="90">
        <v>0</v>
      </c>
    </row>
    <row r="47" spans="1:33" x14ac:dyDescent="0.25">
      <c r="A47" s="78">
        <v>5</v>
      </c>
      <c r="B47" s="373" t="s">
        <v>13</v>
      </c>
      <c r="C47" s="27"/>
      <c r="D47" s="27"/>
      <c r="E47" s="383">
        <v>4</v>
      </c>
      <c r="F47" s="384">
        <v>3</v>
      </c>
      <c r="G47" s="29"/>
      <c r="H47" s="29"/>
      <c r="I47" s="23">
        <v>40.25</v>
      </c>
      <c r="J47" s="206">
        <v>41.666666666666664</v>
      </c>
      <c r="K47" s="7"/>
      <c r="L47" s="7"/>
      <c r="M47" s="7">
        <v>1</v>
      </c>
      <c r="N47" s="86">
        <v>0</v>
      </c>
      <c r="O47" s="371"/>
      <c r="P47" s="371"/>
      <c r="Q47" s="371"/>
      <c r="R47" s="372">
        <v>1</v>
      </c>
      <c r="S47" s="7"/>
      <c r="T47" s="7"/>
      <c r="U47" s="7">
        <v>0</v>
      </c>
      <c r="V47" s="107">
        <f t="shared" si="3"/>
        <v>0</v>
      </c>
      <c r="W47" s="86">
        <v>0</v>
      </c>
      <c r="X47" s="104">
        <f t="shared" si="4"/>
        <v>0</v>
      </c>
      <c r="Y47" s="7"/>
      <c r="Z47" s="7"/>
      <c r="AA47" s="7">
        <v>0</v>
      </c>
      <c r="AB47" s="90">
        <v>0</v>
      </c>
    </row>
    <row r="48" spans="1:33" x14ac:dyDescent="0.25">
      <c r="A48" s="78">
        <v>6</v>
      </c>
      <c r="B48" s="373" t="s">
        <v>7</v>
      </c>
      <c r="C48" s="27"/>
      <c r="D48" s="27"/>
      <c r="E48" s="383">
        <v>11</v>
      </c>
      <c r="F48" s="384">
        <v>18</v>
      </c>
      <c r="G48" s="29"/>
      <c r="H48" s="29"/>
      <c r="I48" s="23">
        <v>26.90909090909091</v>
      </c>
      <c r="J48" s="206">
        <v>36.333333333333336</v>
      </c>
      <c r="K48" s="7"/>
      <c r="L48" s="7"/>
      <c r="M48" s="7">
        <v>8</v>
      </c>
      <c r="N48" s="86">
        <v>10</v>
      </c>
      <c r="O48" s="371"/>
      <c r="P48" s="371"/>
      <c r="Q48" s="371"/>
      <c r="R48" s="372">
        <v>0.44444444444444442</v>
      </c>
      <c r="S48" s="26"/>
      <c r="T48" s="26"/>
      <c r="U48" s="7">
        <v>0</v>
      </c>
      <c r="V48" s="107">
        <f t="shared" si="3"/>
        <v>0</v>
      </c>
      <c r="W48" s="86">
        <v>2</v>
      </c>
      <c r="X48" s="104">
        <f t="shared" si="4"/>
        <v>0.1111111111111111</v>
      </c>
      <c r="Y48" s="7"/>
      <c r="Z48" s="7"/>
      <c r="AA48" s="7">
        <v>0</v>
      </c>
      <c r="AB48" s="90">
        <v>0</v>
      </c>
    </row>
    <row r="49" spans="1:28" x14ac:dyDescent="0.25">
      <c r="A49" s="78">
        <v>7</v>
      </c>
      <c r="B49" s="373" t="s">
        <v>11</v>
      </c>
      <c r="C49" s="27"/>
      <c r="D49" s="27"/>
      <c r="E49" s="383">
        <v>9</v>
      </c>
      <c r="F49" s="384">
        <v>21</v>
      </c>
      <c r="G49" s="29"/>
      <c r="H49" s="29"/>
      <c r="I49" s="23">
        <v>34.222222222222221</v>
      </c>
      <c r="J49" s="206">
        <v>37.523809523809526</v>
      </c>
      <c r="K49" s="7"/>
      <c r="L49" s="7"/>
      <c r="M49" s="7">
        <v>4</v>
      </c>
      <c r="N49" s="86">
        <v>13</v>
      </c>
      <c r="O49" s="371"/>
      <c r="P49" s="371"/>
      <c r="Q49" s="371"/>
      <c r="R49" s="372">
        <v>0.38095238095238093</v>
      </c>
      <c r="S49" s="26"/>
      <c r="T49" s="26"/>
      <c r="U49" s="7">
        <v>0</v>
      </c>
      <c r="V49" s="107">
        <f t="shared" si="3"/>
        <v>0</v>
      </c>
      <c r="W49" s="86">
        <v>0</v>
      </c>
      <c r="X49" s="104">
        <f t="shared" si="4"/>
        <v>0</v>
      </c>
      <c r="Y49" s="7"/>
      <c r="Z49" s="7"/>
      <c r="AA49" s="7">
        <v>0</v>
      </c>
      <c r="AB49" s="90">
        <v>0</v>
      </c>
    </row>
    <row r="50" spans="1:28" x14ac:dyDescent="0.25">
      <c r="A50" s="78">
        <v>8</v>
      </c>
      <c r="B50" s="373" t="s">
        <v>10</v>
      </c>
      <c r="C50" s="27"/>
      <c r="D50" s="27"/>
      <c r="E50" s="383">
        <v>2</v>
      </c>
      <c r="F50" s="384">
        <v>9</v>
      </c>
      <c r="G50" s="29"/>
      <c r="H50" s="29"/>
      <c r="I50" s="23">
        <v>37</v>
      </c>
      <c r="J50" s="206">
        <v>46.222222222222221</v>
      </c>
      <c r="K50" s="7"/>
      <c r="L50" s="7"/>
      <c r="M50" s="7">
        <v>1</v>
      </c>
      <c r="N50" s="86">
        <v>4</v>
      </c>
      <c r="O50" s="371"/>
      <c r="P50" s="371"/>
      <c r="Q50" s="371"/>
      <c r="R50" s="372">
        <v>0.55555555555555558</v>
      </c>
      <c r="S50" s="7"/>
      <c r="T50" s="7"/>
      <c r="U50" s="7">
        <v>0</v>
      </c>
      <c r="V50" s="107">
        <f t="shared" si="3"/>
        <v>0</v>
      </c>
      <c r="W50" s="86">
        <v>0</v>
      </c>
      <c r="X50" s="104">
        <f t="shared" si="4"/>
        <v>0</v>
      </c>
      <c r="Y50" s="7"/>
      <c r="Z50" s="7"/>
      <c r="AA50" s="7">
        <v>0</v>
      </c>
      <c r="AB50" s="90">
        <v>0</v>
      </c>
    </row>
    <row r="51" spans="1:28" x14ac:dyDescent="0.25">
      <c r="A51" s="78">
        <v>9</v>
      </c>
      <c r="B51" s="373" t="s">
        <v>6</v>
      </c>
      <c r="C51" s="27"/>
      <c r="D51" s="27"/>
      <c r="E51" s="383">
        <v>1</v>
      </c>
      <c r="F51" s="384">
        <v>6</v>
      </c>
      <c r="G51" s="29"/>
      <c r="H51" s="29"/>
      <c r="I51" s="23">
        <v>36</v>
      </c>
      <c r="J51" s="206">
        <v>31.5</v>
      </c>
      <c r="K51" s="7"/>
      <c r="L51" s="7"/>
      <c r="M51" s="7">
        <v>0</v>
      </c>
      <c r="N51" s="86">
        <v>4</v>
      </c>
      <c r="O51" s="371"/>
      <c r="P51" s="371"/>
      <c r="Q51" s="371"/>
      <c r="R51" s="372">
        <v>0.33333333333333331</v>
      </c>
      <c r="S51" s="8"/>
      <c r="T51" s="8"/>
      <c r="U51" s="7">
        <v>0</v>
      </c>
      <c r="V51" s="107">
        <f t="shared" si="3"/>
        <v>0</v>
      </c>
      <c r="W51" s="86">
        <v>0</v>
      </c>
      <c r="X51" s="104">
        <f t="shared" si="4"/>
        <v>0</v>
      </c>
      <c r="Y51" s="7"/>
      <c r="Z51" s="7"/>
      <c r="AA51" s="7">
        <v>0</v>
      </c>
      <c r="AB51" s="90">
        <v>0</v>
      </c>
    </row>
    <row r="52" spans="1:28" x14ac:dyDescent="0.25">
      <c r="A52" s="78">
        <v>10</v>
      </c>
      <c r="B52" s="373" t="s">
        <v>4</v>
      </c>
      <c r="C52" s="27"/>
      <c r="D52" s="27"/>
      <c r="E52" s="383">
        <v>0</v>
      </c>
      <c r="F52" s="384"/>
      <c r="G52" s="29"/>
      <c r="H52" s="29"/>
      <c r="I52" s="23" t="s">
        <v>9</v>
      </c>
      <c r="J52" s="206"/>
      <c r="K52" s="7"/>
      <c r="L52" s="7"/>
      <c r="M52" s="7">
        <v>0</v>
      </c>
      <c r="N52" s="86">
        <v>0</v>
      </c>
      <c r="O52" s="371"/>
      <c r="P52" s="371"/>
      <c r="Q52" s="371"/>
      <c r="R52" s="372" t="s">
        <v>9</v>
      </c>
      <c r="S52" s="8"/>
      <c r="T52" s="8"/>
      <c r="U52" s="7">
        <v>0</v>
      </c>
      <c r="V52" s="107" t="s">
        <v>9</v>
      </c>
      <c r="W52" s="86">
        <v>0</v>
      </c>
      <c r="X52" s="104" t="s">
        <v>9</v>
      </c>
      <c r="Y52" s="7"/>
      <c r="Z52" s="7"/>
      <c r="AA52" s="7">
        <v>0</v>
      </c>
      <c r="AB52" s="90">
        <v>0</v>
      </c>
    </row>
    <row r="53" spans="1:28" ht="16.5" thickBot="1" x14ac:dyDescent="0.3">
      <c r="A53" s="79">
        <v>11</v>
      </c>
      <c r="B53" s="376" t="s">
        <v>15</v>
      </c>
      <c r="C53" s="80"/>
      <c r="D53" s="80"/>
      <c r="E53" s="386">
        <v>0</v>
      </c>
      <c r="F53" s="387">
        <v>1</v>
      </c>
      <c r="G53" s="82"/>
      <c r="H53" s="82"/>
      <c r="I53" s="199" t="s">
        <v>9</v>
      </c>
      <c r="J53" s="208">
        <v>31</v>
      </c>
      <c r="K53" s="81"/>
      <c r="L53" s="81"/>
      <c r="M53" s="81">
        <v>0</v>
      </c>
      <c r="N53" s="87">
        <v>0</v>
      </c>
      <c r="O53" s="377"/>
      <c r="P53" s="377"/>
      <c r="Q53" s="377"/>
      <c r="R53" s="378">
        <v>1</v>
      </c>
      <c r="S53" s="209"/>
      <c r="T53" s="209"/>
      <c r="U53" s="81">
        <v>0</v>
      </c>
      <c r="V53" s="107" t="s">
        <v>9</v>
      </c>
      <c r="W53" s="87">
        <v>0</v>
      </c>
      <c r="X53" s="105">
        <f t="shared" si="4"/>
        <v>0</v>
      </c>
      <c r="Y53" s="81"/>
      <c r="Z53" s="81"/>
      <c r="AA53" s="81">
        <v>0</v>
      </c>
      <c r="AB53" s="91">
        <v>0</v>
      </c>
    </row>
    <row r="54" spans="1:28" s="2" customFormat="1" x14ac:dyDescent="0.25">
      <c r="A54" s="214"/>
      <c r="B54" s="228" t="s">
        <v>43</v>
      </c>
      <c r="C54" s="95"/>
      <c r="D54" s="95"/>
      <c r="E54" s="95">
        <f>SUM(E43:E51)</f>
        <v>49</v>
      </c>
      <c r="F54" s="217">
        <v>125</v>
      </c>
      <c r="G54" s="95">
        <f>SUM(G43:G51)/13</f>
        <v>0</v>
      </c>
      <c r="H54" s="95">
        <f>SUM(H43:H51)/13</f>
        <v>0</v>
      </c>
      <c r="I54" s="215">
        <v>39.344539141414145</v>
      </c>
      <c r="J54" s="223">
        <v>41.296825400000003</v>
      </c>
      <c r="K54" s="96"/>
      <c r="L54" s="96"/>
      <c r="M54" s="96">
        <f>SUM(M43:M51)</f>
        <v>15</v>
      </c>
      <c r="N54" s="217">
        <v>41</v>
      </c>
      <c r="O54" s="218"/>
      <c r="P54" s="218"/>
      <c r="Q54" s="218"/>
      <c r="R54" s="218">
        <v>0.67200000000000004</v>
      </c>
      <c r="S54" s="96"/>
      <c r="T54" s="96"/>
      <c r="U54" s="96">
        <f t="shared" ref="U54" si="5">SUM(U43:U51)</f>
        <v>1</v>
      </c>
      <c r="V54" s="224">
        <f t="shared" si="3"/>
        <v>2.0408163265306121E-2</v>
      </c>
      <c r="W54" s="217">
        <v>10</v>
      </c>
      <c r="X54" s="110">
        <f>W54/F54</f>
        <v>0.08</v>
      </c>
      <c r="Y54" s="96"/>
      <c r="Z54" s="96"/>
      <c r="AA54" s="96">
        <v>0</v>
      </c>
      <c r="AB54" s="217">
        <v>0</v>
      </c>
    </row>
    <row r="55" spans="1:28" x14ac:dyDescent="0.25">
      <c r="A55" s="32"/>
      <c r="B55" s="226"/>
      <c r="C55" s="11"/>
      <c r="D55" s="11"/>
      <c r="E55" s="11"/>
      <c r="F55" s="11"/>
      <c r="G55" s="11"/>
      <c r="H55" s="11"/>
      <c r="I55" s="33"/>
      <c r="J55" s="33"/>
      <c r="K55" s="24"/>
      <c r="L55" s="24"/>
      <c r="M55" s="24"/>
      <c r="N55" s="24"/>
      <c r="O55" s="30"/>
      <c r="P55" s="30"/>
      <c r="Q55" s="30"/>
      <c r="R55" s="30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x14ac:dyDescent="0.25">
      <c r="A56" s="233" t="s">
        <v>137</v>
      </c>
      <c r="B56" s="229" t="s">
        <v>43</v>
      </c>
      <c r="C56" s="198"/>
    </row>
    <row r="57" spans="1:28" ht="31.5" x14ac:dyDescent="0.25">
      <c r="B57" s="230" t="s">
        <v>82</v>
      </c>
      <c r="C57" s="213">
        <f>F54+F37+F18</f>
        <v>28308</v>
      </c>
    </row>
  </sheetData>
  <mergeCells count="30">
    <mergeCell ref="W42:X42"/>
    <mergeCell ref="B41:B42"/>
    <mergeCell ref="A41:A42"/>
    <mergeCell ref="A23:A24"/>
    <mergeCell ref="B23:B24"/>
    <mergeCell ref="C23:F23"/>
    <mergeCell ref="G23:J23"/>
    <mergeCell ref="K23:N23"/>
    <mergeCell ref="U24:V24"/>
    <mergeCell ref="W24:X24"/>
    <mergeCell ref="U42:V42"/>
    <mergeCell ref="K41:N41"/>
    <mergeCell ref="O41:R41"/>
    <mergeCell ref="C41:F41"/>
    <mergeCell ref="G41:J41"/>
    <mergeCell ref="B2:B3"/>
    <mergeCell ref="A2:A3"/>
    <mergeCell ref="W3:X3"/>
    <mergeCell ref="Y23:AB23"/>
    <mergeCell ref="S41:X41"/>
    <mergeCell ref="O23:R23"/>
    <mergeCell ref="S23:X23"/>
    <mergeCell ref="Y41:AB41"/>
    <mergeCell ref="Y2:AB2"/>
    <mergeCell ref="C2:F2"/>
    <mergeCell ref="G2:J2"/>
    <mergeCell ref="K2:N2"/>
    <mergeCell ref="O2:R2"/>
    <mergeCell ref="S2:X2"/>
    <mergeCell ref="U3:V3"/>
  </mergeCells>
  <pageMargins left="0.31496062992125984" right="0.15748031496062992" top="0.51181102362204722" bottom="0.51181102362204722" header="0.31496062992125984" footer="0.31496062992125984"/>
  <pageSetup paperSize="9" scale="74" fitToHeight="0" orientation="landscape" r:id="rId1"/>
  <headerFooter>
    <oddFooter>&amp;LРезультаты ЕГЭ по годам&amp;CСтр. &amp;P из &amp;N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6"/>
  <sheetViews>
    <sheetView workbookViewId="0">
      <selection activeCell="A22" sqref="A22:A23"/>
    </sheetView>
  </sheetViews>
  <sheetFormatPr defaultRowHeight="15" x14ac:dyDescent="0.25"/>
  <cols>
    <col min="1" max="1" width="3.5703125" style="540" customWidth="1"/>
    <col min="2" max="2" width="20" style="539" customWidth="1"/>
    <col min="3" max="3" width="14.28515625" style="540" bestFit="1" customWidth="1"/>
    <col min="4" max="7" width="8.42578125" style="540" customWidth="1"/>
    <col min="8" max="11" width="11.42578125" style="540" customWidth="1"/>
    <col min="12" max="13" width="8.28515625" style="540" customWidth="1"/>
    <col min="14" max="16384" width="9.140625" style="538"/>
  </cols>
  <sheetData>
    <row r="1" spans="1:13" s="258" customFormat="1" ht="15.75" x14ac:dyDescent="0.25">
      <c r="A1" s="436" t="s">
        <v>310</v>
      </c>
      <c r="B1" s="708" t="s">
        <v>194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ht="15.75" thickBot="1" x14ac:dyDescent="0.3"/>
    <row r="3" spans="1:13" s="540" customFormat="1" ht="38.25" customHeight="1" x14ac:dyDescent="0.25">
      <c r="A3" s="986" t="s">
        <v>16</v>
      </c>
      <c r="B3" s="983" t="s">
        <v>195</v>
      </c>
      <c r="C3" s="980" t="s">
        <v>224</v>
      </c>
      <c r="D3" s="981" t="s">
        <v>224</v>
      </c>
      <c r="E3" s="982"/>
      <c r="F3" s="981" t="s">
        <v>196</v>
      </c>
      <c r="G3" s="982"/>
      <c r="H3" s="981" t="s">
        <v>249</v>
      </c>
      <c r="I3" s="982"/>
      <c r="J3" s="979" t="s">
        <v>250</v>
      </c>
      <c r="K3" s="980"/>
      <c r="L3" s="981" t="s">
        <v>3</v>
      </c>
      <c r="M3" s="982"/>
    </row>
    <row r="4" spans="1:13" s="540" customFormat="1" ht="15.75" thickBot="1" x14ac:dyDescent="0.3">
      <c r="A4" s="987"/>
      <c r="B4" s="984"/>
      <c r="C4" s="988"/>
      <c r="D4" s="573" t="s">
        <v>197</v>
      </c>
      <c r="E4" s="574" t="s">
        <v>60</v>
      </c>
      <c r="F4" s="573" t="s">
        <v>197</v>
      </c>
      <c r="G4" s="574" t="s">
        <v>60</v>
      </c>
      <c r="H4" s="573" t="s">
        <v>197</v>
      </c>
      <c r="I4" s="574" t="s">
        <v>60</v>
      </c>
      <c r="J4" s="575" t="s">
        <v>197</v>
      </c>
      <c r="K4" s="576" t="s">
        <v>60</v>
      </c>
      <c r="L4" s="573" t="s">
        <v>197</v>
      </c>
      <c r="M4" s="574" t="s">
        <v>60</v>
      </c>
    </row>
    <row r="5" spans="1:13" ht="30" x14ac:dyDescent="0.25">
      <c r="A5" s="543">
        <v>1</v>
      </c>
      <c r="B5" s="542" t="s">
        <v>8</v>
      </c>
      <c r="C5" s="567">
        <v>9062</v>
      </c>
      <c r="D5" s="551">
        <v>8547</v>
      </c>
      <c r="E5" s="544">
        <v>515</v>
      </c>
      <c r="F5" s="551">
        <v>64.52</v>
      </c>
      <c r="G5" s="544">
        <v>59</v>
      </c>
      <c r="H5" s="561" t="s">
        <v>222</v>
      </c>
      <c r="I5" s="562" t="s">
        <v>223</v>
      </c>
      <c r="J5" s="554" t="s">
        <v>198</v>
      </c>
      <c r="K5" s="555">
        <v>84</v>
      </c>
      <c r="L5" s="572">
        <v>30</v>
      </c>
      <c r="M5" s="544">
        <v>0</v>
      </c>
    </row>
    <row r="6" spans="1:13" x14ac:dyDescent="0.25">
      <c r="A6" s="545">
        <v>2</v>
      </c>
      <c r="B6" s="541" t="s">
        <v>78</v>
      </c>
      <c r="C6" s="568">
        <v>2705</v>
      </c>
      <c r="D6" s="552">
        <v>2362</v>
      </c>
      <c r="E6" s="547">
        <v>343</v>
      </c>
      <c r="F6" s="552">
        <v>41.75</v>
      </c>
      <c r="G6" s="547">
        <v>33</v>
      </c>
      <c r="H6" s="563" t="s">
        <v>199</v>
      </c>
      <c r="I6" s="564">
        <v>136</v>
      </c>
      <c r="J6" s="556" t="s">
        <v>200</v>
      </c>
      <c r="K6" s="557">
        <v>7</v>
      </c>
      <c r="L6" s="570">
        <v>2</v>
      </c>
      <c r="M6" s="546">
        <v>0</v>
      </c>
    </row>
    <row r="7" spans="1:13" x14ac:dyDescent="0.25">
      <c r="A7" s="545">
        <v>3</v>
      </c>
      <c r="B7" s="541" t="s">
        <v>5</v>
      </c>
      <c r="C7" s="568">
        <v>296</v>
      </c>
      <c r="D7" s="552">
        <v>262</v>
      </c>
      <c r="E7" s="547">
        <v>34</v>
      </c>
      <c r="F7" s="552">
        <v>56.05</v>
      </c>
      <c r="G7" s="547">
        <v>51</v>
      </c>
      <c r="H7" s="563" t="s">
        <v>201</v>
      </c>
      <c r="I7" s="564">
        <v>6</v>
      </c>
      <c r="J7" s="556" t="s">
        <v>202</v>
      </c>
      <c r="K7" s="558">
        <v>2</v>
      </c>
      <c r="L7" s="552">
        <v>0</v>
      </c>
      <c r="M7" s="571">
        <v>1</v>
      </c>
    </row>
    <row r="8" spans="1:13" x14ac:dyDescent="0.25">
      <c r="A8" s="545">
        <v>4</v>
      </c>
      <c r="B8" s="541" t="s">
        <v>90</v>
      </c>
      <c r="C8" s="568">
        <v>513</v>
      </c>
      <c r="D8" s="552">
        <v>443</v>
      </c>
      <c r="E8" s="547">
        <v>70</v>
      </c>
      <c r="F8" s="552">
        <v>48.07</v>
      </c>
      <c r="G8" s="547">
        <v>45</v>
      </c>
      <c r="H8" s="563" t="s">
        <v>203</v>
      </c>
      <c r="I8" s="564">
        <v>18</v>
      </c>
      <c r="J8" s="556" t="s">
        <v>204</v>
      </c>
      <c r="K8" s="558">
        <v>4</v>
      </c>
      <c r="L8" s="552">
        <v>0</v>
      </c>
      <c r="M8" s="547">
        <v>0</v>
      </c>
    </row>
    <row r="9" spans="1:13" x14ac:dyDescent="0.25">
      <c r="A9" s="545">
        <v>5</v>
      </c>
      <c r="B9" s="541" t="s">
        <v>13</v>
      </c>
      <c r="C9" s="568">
        <v>1047</v>
      </c>
      <c r="D9" s="552">
        <v>878</v>
      </c>
      <c r="E9" s="547">
        <v>169</v>
      </c>
      <c r="F9" s="552">
        <v>44.05</v>
      </c>
      <c r="G9" s="547">
        <v>40</v>
      </c>
      <c r="H9" s="563" t="s">
        <v>205</v>
      </c>
      <c r="I9" s="564">
        <v>56</v>
      </c>
      <c r="J9" s="556" t="s">
        <v>206</v>
      </c>
      <c r="K9" s="558">
        <v>1</v>
      </c>
      <c r="L9" s="552">
        <v>0</v>
      </c>
      <c r="M9" s="547">
        <v>0</v>
      </c>
    </row>
    <row r="10" spans="1:13" x14ac:dyDescent="0.25">
      <c r="A10" s="545">
        <v>6</v>
      </c>
      <c r="B10" s="541" t="s">
        <v>7</v>
      </c>
      <c r="C10" s="568">
        <v>3564</v>
      </c>
      <c r="D10" s="552">
        <v>3055</v>
      </c>
      <c r="E10" s="547">
        <v>509</v>
      </c>
      <c r="F10" s="552">
        <v>46.98</v>
      </c>
      <c r="G10" s="547">
        <v>40</v>
      </c>
      <c r="H10" s="563" t="s">
        <v>207</v>
      </c>
      <c r="I10" s="564">
        <v>179</v>
      </c>
      <c r="J10" s="556" t="s">
        <v>208</v>
      </c>
      <c r="K10" s="558">
        <v>32</v>
      </c>
      <c r="L10" s="570">
        <v>10</v>
      </c>
      <c r="M10" s="571">
        <v>5</v>
      </c>
    </row>
    <row r="11" spans="1:13" x14ac:dyDescent="0.25">
      <c r="A11" s="545">
        <v>7</v>
      </c>
      <c r="B11" s="541" t="s">
        <v>11</v>
      </c>
      <c r="C11" s="568">
        <v>3884</v>
      </c>
      <c r="D11" s="552">
        <v>3356</v>
      </c>
      <c r="E11" s="547">
        <v>528</v>
      </c>
      <c r="F11" s="552">
        <v>47.26</v>
      </c>
      <c r="G11" s="547">
        <v>41</v>
      </c>
      <c r="H11" s="563" t="s">
        <v>209</v>
      </c>
      <c r="I11" s="564">
        <v>173</v>
      </c>
      <c r="J11" s="556" t="s">
        <v>210</v>
      </c>
      <c r="K11" s="558">
        <v>10</v>
      </c>
      <c r="L11" s="570">
        <v>1</v>
      </c>
      <c r="M11" s="547">
        <v>0</v>
      </c>
    </row>
    <row r="12" spans="1:13" x14ac:dyDescent="0.25">
      <c r="A12" s="545">
        <v>8</v>
      </c>
      <c r="B12" s="541" t="s">
        <v>10</v>
      </c>
      <c r="C12" s="568">
        <v>4370</v>
      </c>
      <c r="D12" s="552">
        <v>3875</v>
      </c>
      <c r="E12" s="547">
        <v>495</v>
      </c>
      <c r="F12" s="552">
        <v>47</v>
      </c>
      <c r="G12" s="547">
        <v>44</v>
      </c>
      <c r="H12" s="563" t="s">
        <v>211</v>
      </c>
      <c r="I12" s="564">
        <v>241</v>
      </c>
      <c r="J12" s="556" t="s">
        <v>212</v>
      </c>
      <c r="K12" s="558">
        <v>5</v>
      </c>
      <c r="L12" s="570">
        <v>5</v>
      </c>
      <c r="M12" s="547">
        <v>0</v>
      </c>
    </row>
    <row r="13" spans="1:13" x14ac:dyDescent="0.25">
      <c r="A13" s="545">
        <v>9</v>
      </c>
      <c r="B13" s="541" t="s">
        <v>6</v>
      </c>
      <c r="C13" s="568">
        <v>2278</v>
      </c>
      <c r="D13" s="552">
        <v>2066</v>
      </c>
      <c r="E13" s="547">
        <v>212</v>
      </c>
      <c r="F13" s="552">
        <v>44.72</v>
      </c>
      <c r="G13" s="547">
        <v>36</v>
      </c>
      <c r="H13" s="563" t="s">
        <v>213</v>
      </c>
      <c r="I13" s="564">
        <v>62</v>
      </c>
      <c r="J13" s="556" t="s">
        <v>214</v>
      </c>
      <c r="K13" s="558">
        <v>5</v>
      </c>
      <c r="L13" s="570">
        <v>1</v>
      </c>
      <c r="M13" s="547">
        <v>0</v>
      </c>
    </row>
    <row r="14" spans="1:13" x14ac:dyDescent="0.25">
      <c r="A14" s="545">
        <v>10</v>
      </c>
      <c r="B14" s="541" t="s">
        <v>4</v>
      </c>
      <c r="C14" s="568">
        <v>66</v>
      </c>
      <c r="D14" s="552">
        <v>63</v>
      </c>
      <c r="E14" s="547">
        <v>3</v>
      </c>
      <c r="F14" s="552">
        <v>44.59</v>
      </c>
      <c r="G14" s="547">
        <v>18</v>
      </c>
      <c r="H14" s="563" t="s">
        <v>215</v>
      </c>
      <c r="I14" s="564">
        <v>2</v>
      </c>
      <c r="J14" s="556" t="s">
        <v>216</v>
      </c>
      <c r="K14" s="558">
        <v>0</v>
      </c>
      <c r="L14" s="552">
        <v>0</v>
      </c>
      <c r="M14" s="547">
        <v>0</v>
      </c>
    </row>
    <row r="15" spans="1:13" x14ac:dyDescent="0.25">
      <c r="A15" s="545">
        <v>11</v>
      </c>
      <c r="B15" s="541" t="s">
        <v>15</v>
      </c>
      <c r="C15" s="568">
        <v>520</v>
      </c>
      <c r="D15" s="552">
        <v>470</v>
      </c>
      <c r="E15" s="547">
        <v>50</v>
      </c>
      <c r="F15" s="552">
        <v>60.23</v>
      </c>
      <c r="G15" s="547">
        <v>39</v>
      </c>
      <c r="H15" s="563" t="s">
        <v>217</v>
      </c>
      <c r="I15" s="564">
        <v>9</v>
      </c>
      <c r="J15" s="556" t="s">
        <v>218</v>
      </c>
      <c r="K15" s="558">
        <v>5</v>
      </c>
      <c r="L15" s="552">
        <v>0</v>
      </c>
      <c r="M15" s="547">
        <v>0</v>
      </c>
    </row>
    <row r="16" spans="1:13" x14ac:dyDescent="0.25">
      <c r="A16" s="545">
        <v>13</v>
      </c>
      <c r="B16" s="541" t="s">
        <v>71</v>
      </c>
      <c r="C16" s="568">
        <v>1</v>
      </c>
      <c r="D16" s="552">
        <v>1</v>
      </c>
      <c r="E16" s="547">
        <v>0</v>
      </c>
      <c r="F16" s="552">
        <v>86</v>
      </c>
      <c r="G16" s="547" t="s">
        <v>9</v>
      </c>
      <c r="H16" s="563">
        <v>0</v>
      </c>
      <c r="I16" s="564">
        <v>0</v>
      </c>
      <c r="J16" s="556">
        <v>1</v>
      </c>
      <c r="K16" s="558">
        <v>0</v>
      </c>
      <c r="L16" s="552">
        <v>0</v>
      </c>
      <c r="M16" s="547">
        <v>0</v>
      </c>
    </row>
    <row r="17" spans="1:13" x14ac:dyDescent="0.25">
      <c r="A17" s="545">
        <v>12</v>
      </c>
      <c r="B17" s="541" t="s">
        <v>57</v>
      </c>
      <c r="C17" s="568">
        <v>1</v>
      </c>
      <c r="D17" s="552">
        <v>1</v>
      </c>
      <c r="E17" s="547">
        <v>0</v>
      </c>
      <c r="F17" s="552">
        <v>16</v>
      </c>
      <c r="G17" s="547" t="s">
        <v>9</v>
      </c>
      <c r="H17" s="563">
        <v>1</v>
      </c>
      <c r="I17" s="564">
        <v>0</v>
      </c>
      <c r="J17" s="556">
        <v>0</v>
      </c>
      <c r="K17" s="558">
        <v>0</v>
      </c>
      <c r="L17" s="552">
        <v>0</v>
      </c>
      <c r="M17" s="547">
        <v>0</v>
      </c>
    </row>
    <row r="18" spans="1:13" ht="15.75" thickBot="1" x14ac:dyDescent="0.3">
      <c r="A18" s="548">
        <v>14</v>
      </c>
      <c r="B18" s="549" t="s">
        <v>94</v>
      </c>
      <c r="C18" s="569">
        <v>1</v>
      </c>
      <c r="D18" s="553">
        <v>1</v>
      </c>
      <c r="E18" s="550">
        <v>0</v>
      </c>
      <c r="F18" s="553">
        <v>95</v>
      </c>
      <c r="G18" s="550" t="s">
        <v>9</v>
      </c>
      <c r="H18" s="565">
        <v>0</v>
      </c>
      <c r="I18" s="566">
        <v>0</v>
      </c>
      <c r="J18" s="559">
        <v>1</v>
      </c>
      <c r="K18" s="560">
        <v>0</v>
      </c>
      <c r="L18" s="553">
        <v>0</v>
      </c>
      <c r="M18" s="550">
        <v>0</v>
      </c>
    </row>
    <row r="19" spans="1:13" s="463" customFormat="1" ht="20.25" customHeight="1" x14ac:dyDescent="0.25">
      <c r="A19" s="709"/>
      <c r="B19" s="709" t="s">
        <v>219</v>
      </c>
      <c r="C19" s="98">
        <v>28308</v>
      </c>
      <c r="D19" s="98">
        <v>25380</v>
      </c>
      <c r="E19" s="98">
        <v>2954</v>
      </c>
      <c r="F19" s="98">
        <v>53</v>
      </c>
      <c r="G19" s="98">
        <v>42</v>
      </c>
      <c r="H19" s="710" t="s">
        <v>220</v>
      </c>
      <c r="I19" s="710">
        <v>915</v>
      </c>
      <c r="J19" s="711" t="s">
        <v>221</v>
      </c>
      <c r="K19" s="711">
        <v>155</v>
      </c>
      <c r="L19" s="712">
        <v>49</v>
      </c>
      <c r="M19" s="712">
        <v>6</v>
      </c>
    </row>
    <row r="20" spans="1:13" s="463" customFormat="1" ht="15" customHeight="1" x14ac:dyDescent="0.25">
      <c r="A20" s="709"/>
      <c r="B20" s="709"/>
      <c r="C20" s="98"/>
      <c r="D20" s="98"/>
      <c r="E20" s="98"/>
      <c r="F20" s="98"/>
      <c r="G20" s="98"/>
      <c r="H20" s="98"/>
      <c r="I20" s="98"/>
      <c r="J20" s="98"/>
      <c r="K20" s="98"/>
      <c r="L20" s="712"/>
      <c r="M20" s="712"/>
    </row>
    <row r="21" spans="1:13" s="258" customFormat="1" ht="16.5" thickBot="1" x14ac:dyDescent="0.3">
      <c r="A21" s="436" t="s">
        <v>311</v>
      </c>
      <c r="B21" s="708" t="s">
        <v>257</v>
      </c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</row>
    <row r="22" spans="1:13" s="49" customFormat="1" ht="45" customHeight="1" thickBot="1" x14ac:dyDescent="0.3">
      <c r="A22" s="975" t="s">
        <v>16</v>
      </c>
      <c r="B22" s="977" t="s">
        <v>195</v>
      </c>
      <c r="C22" s="977" t="s">
        <v>309</v>
      </c>
      <c r="D22" s="977"/>
      <c r="E22" s="977"/>
      <c r="F22" s="977" t="s">
        <v>196</v>
      </c>
      <c r="G22" s="977"/>
      <c r="H22" s="977" t="s">
        <v>249</v>
      </c>
      <c r="I22" s="977"/>
      <c r="J22" s="977" t="s">
        <v>250</v>
      </c>
      <c r="K22" s="977"/>
      <c r="L22" s="977" t="s">
        <v>3</v>
      </c>
      <c r="M22" s="978"/>
    </row>
    <row r="23" spans="1:13" s="49" customFormat="1" ht="15.75" thickBot="1" x14ac:dyDescent="0.3">
      <c r="A23" s="976"/>
      <c r="B23" s="985"/>
      <c r="C23" s="303"/>
      <c r="D23" s="303" t="s">
        <v>197</v>
      </c>
      <c r="E23" s="303" t="s">
        <v>60</v>
      </c>
      <c r="F23" s="303" t="s">
        <v>197</v>
      </c>
      <c r="G23" s="303" t="s">
        <v>60</v>
      </c>
      <c r="H23" s="303" t="s">
        <v>197</v>
      </c>
      <c r="I23" s="303" t="s">
        <v>60</v>
      </c>
      <c r="J23" s="303" t="s">
        <v>197</v>
      </c>
      <c r="K23" s="303" t="s">
        <v>60</v>
      </c>
      <c r="L23" s="303" t="s">
        <v>197</v>
      </c>
      <c r="M23" s="787" t="s">
        <v>60</v>
      </c>
    </row>
    <row r="24" spans="1:13" ht="15.75" customHeight="1" x14ac:dyDescent="0.25">
      <c r="A24" s="783">
        <v>1</v>
      </c>
      <c r="B24" s="542" t="s">
        <v>8</v>
      </c>
      <c r="C24" s="393"/>
      <c r="D24" s="393">
        <v>11633</v>
      </c>
      <c r="E24" s="393"/>
      <c r="F24" s="393">
        <v>60</v>
      </c>
      <c r="G24" s="393"/>
      <c r="H24" s="394" t="s">
        <v>225</v>
      </c>
      <c r="I24" s="394"/>
      <c r="J24" s="784" t="s">
        <v>226</v>
      </c>
      <c r="K24" s="784"/>
      <c r="L24" s="785">
        <v>11</v>
      </c>
      <c r="M24" s="786"/>
    </row>
    <row r="25" spans="1:13" x14ac:dyDescent="0.25">
      <c r="A25" s="776">
        <v>2</v>
      </c>
      <c r="B25" s="541" t="s">
        <v>78</v>
      </c>
      <c r="C25" s="584"/>
      <c r="D25" s="584">
        <v>2596</v>
      </c>
      <c r="E25" s="584"/>
      <c r="F25" s="584">
        <v>50</v>
      </c>
      <c r="G25" s="584"/>
      <c r="H25" s="585" t="s">
        <v>227</v>
      </c>
      <c r="I25" s="585"/>
      <c r="J25" s="586" t="s">
        <v>228</v>
      </c>
      <c r="K25" s="586"/>
      <c r="L25" s="587">
        <v>1</v>
      </c>
      <c r="M25" s="777"/>
    </row>
    <row r="26" spans="1:13" x14ac:dyDescent="0.25">
      <c r="A26" s="776">
        <v>3</v>
      </c>
      <c r="B26" s="541" t="s">
        <v>5</v>
      </c>
      <c r="C26" s="584"/>
      <c r="D26" s="584">
        <v>257</v>
      </c>
      <c r="E26" s="584"/>
      <c r="F26" s="584">
        <v>45</v>
      </c>
      <c r="G26" s="584"/>
      <c r="H26" s="585" t="s">
        <v>229</v>
      </c>
      <c r="I26" s="585"/>
      <c r="J26" s="586" t="s">
        <v>230</v>
      </c>
      <c r="K26" s="586"/>
      <c r="L26" s="584">
        <v>0</v>
      </c>
      <c r="M26" s="777"/>
    </row>
    <row r="27" spans="1:13" x14ac:dyDescent="0.25">
      <c r="A27" s="776">
        <v>4</v>
      </c>
      <c r="B27" s="541" t="s">
        <v>90</v>
      </c>
      <c r="C27" s="584"/>
      <c r="D27" s="584">
        <v>446</v>
      </c>
      <c r="E27" s="584"/>
      <c r="F27" s="584">
        <v>50</v>
      </c>
      <c r="G27" s="584"/>
      <c r="H27" s="585" t="s">
        <v>231</v>
      </c>
      <c r="I27" s="585"/>
      <c r="J27" s="586" t="s">
        <v>232</v>
      </c>
      <c r="K27" s="586"/>
      <c r="L27" s="587">
        <v>2</v>
      </c>
      <c r="M27" s="777"/>
    </row>
    <row r="28" spans="1:13" x14ac:dyDescent="0.25">
      <c r="A28" s="776">
        <v>5</v>
      </c>
      <c r="B28" s="541" t="s">
        <v>13</v>
      </c>
      <c r="C28" s="584"/>
      <c r="D28" s="584">
        <v>1068</v>
      </c>
      <c r="E28" s="584"/>
      <c r="F28" s="584">
        <v>43</v>
      </c>
      <c r="G28" s="584"/>
      <c r="H28" s="585" t="s">
        <v>233</v>
      </c>
      <c r="I28" s="585"/>
      <c r="J28" s="586" t="s">
        <v>234</v>
      </c>
      <c r="K28" s="586"/>
      <c r="L28" s="584">
        <v>0</v>
      </c>
      <c r="M28" s="777"/>
    </row>
    <row r="29" spans="1:13" x14ac:dyDescent="0.25">
      <c r="A29" s="776">
        <v>6</v>
      </c>
      <c r="B29" s="541" t="s">
        <v>7</v>
      </c>
      <c r="C29" s="584"/>
      <c r="D29" s="584">
        <v>3315</v>
      </c>
      <c r="E29" s="584"/>
      <c r="F29" s="584">
        <v>47</v>
      </c>
      <c r="G29" s="584"/>
      <c r="H29" s="585" t="s">
        <v>235</v>
      </c>
      <c r="I29" s="585"/>
      <c r="J29" s="586" t="s">
        <v>236</v>
      </c>
      <c r="K29" s="586"/>
      <c r="L29" s="587">
        <v>7</v>
      </c>
      <c r="M29" s="777"/>
    </row>
    <row r="30" spans="1:13" x14ac:dyDescent="0.25">
      <c r="A30" s="776">
        <v>7</v>
      </c>
      <c r="B30" s="541" t="s">
        <v>11</v>
      </c>
      <c r="C30" s="584"/>
      <c r="D30" s="584">
        <v>3971</v>
      </c>
      <c r="E30" s="584"/>
      <c r="F30" s="584">
        <v>47</v>
      </c>
      <c r="G30" s="584"/>
      <c r="H30" s="585" t="s">
        <v>237</v>
      </c>
      <c r="I30" s="585"/>
      <c r="J30" s="586" t="s">
        <v>238</v>
      </c>
      <c r="K30" s="586"/>
      <c r="L30" s="587">
        <v>1</v>
      </c>
      <c r="M30" s="777"/>
    </row>
    <row r="31" spans="1:13" x14ac:dyDescent="0.25">
      <c r="A31" s="776">
        <v>8</v>
      </c>
      <c r="B31" s="541" t="s">
        <v>10</v>
      </c>
      <c r="C31" s="584"/>
      <c r="D31" s="584">
        <v>4873</v>
      </c>
      <c r="E31" s="584"/>
      <c r="F31" s="584">
        <v>44</v>
      </c>
      <c r="G31" s="584"/>
      <c r="H31" s="585" t="s">
        <v>239</v>
      </c>
      <c r="I31" s="585"/>
      <c r="J31" s="586" t="s">
        <v>240</v>
      </c>
      <c r="K31" s="586"/>
      <c r="L31" s="587">
        <v>1</v>
      </c>
      <c r="M31" s="777"/>
    </row>
    <row r="32" spans="1:13" x14ac:dyDescent="0.25">
      <c r="A32" s="776">
        <v>9</v>
      </c>
      <c r="B32" s="541" t="s">
        <v>6</v>
      </c>
      <c r="C32" s="584"/>
      <c r="D32" s="584">
        <v>2498</v>
      </c>
      <c r="E32" s="584"/>
      <c r="F32" s="584">
        <v>43</v>
      </c>
      <c r="G32" s="584"/>
      <c r="H32" s="585" t="s">
        <v>241</v>
      </c>
      <c r="I32" s="585"/>
      <c r="J32" s="586" t="s">
        <v>242</v>
      </c>
      <c r="K32" s="586"/>
      <c r="L32" s="587">
        <v>1</v>
      </c>
      <c r="M32" s="777"/>
    </row>
    <row r="33" spans="1:13" x14ac:dyDescent="0.25">
      <c r="A33" s="776">
        <v>10</v>
      </c>
      <c r="B33" s="541" t="s">
        <v>4</v>
      </c>
      <c r="C33" s="584"/>
      <c r="D33" s="584">
        <v>91</v>
      </c>
      <c r="E33" s="584"/>
      <c r="F33" s="584">
        <v>41</v>
      </c>
      <c r="G33" s="584"/>
      <c r="H33" s="585" t="s">
        <v>243</v>
      </c>
      <c r="I33" s="585"/>
      <c r="J33" s="586" t="s">
        <v>244</v>
      </c>
      <c r="K33" s="586"/>
      <c r="L33" s="584">
        <v>0</v>
      </c>
      <c r="M33" s="777"/>
    </row>
    <row r="34" spans="1:13" x14ac:dyDescent="0.25">
      <c r="A34" s="776">
        <v>11</v>
      </c>
      <c r="B34" s="541" t="s">
        <v>15</v>
      </c>
      <c r="C34" s="584"/>
      <c r="D34" s="584">
        <v>373</v>
      </c>
      <c r="E34" s="584"/>
      <c r="F34" s="584">
        <v>61</v>
      </c>
      <c r="G34" s="584"/>
      <c r="H34" s="585" t="s">
        <v>245</v>
      </c>
      <c r="I34" s="585"/>
      <c r="J34" s="586" t="s">
        <v>246</v>
      </c>
      <c r="K34" s="586"/>
      <c r="L34" s="584">
        <v>0</v>
      </c>
      <c r="M34" s="777"/>
    </row>
    <row r="35" spans="1:13" ht="15.75" thickBot="1" x14ac:dyDescent="0.3">
      <c r="A35" s="778">
        <v>12</v>
      </c>
      <c r="B35" s="549" t="s">
        <v>57</v>
      </c>
      <c r="C35" s="779"/>
      <c r="D35" s="779">
        <v>1</v>
      </c>
      <c r="E35" s="779"/>
      <c r="F35" s="779">
        <v>96</v>
      </c>
      <c r="G35" s="779"/>
      <c r="H35" s="780">
        <v>0</v>
      </c>
      <c r="I35" s="780"/>
      <c r="J35" s="781">
        <v>1</v>
      </c>
      <c r="K35" s="781"/>
      <c r="L35" s="779">
        <v>0</v>
      </c>
      <c r="M35" s="782"/>
    </row>
    <row r="36" spans="1:13" s="436" customFormat="1" ht="15.75" x14ac:dyDescent="0.25">
      <c r="A36" s="773"/>
      <c r="B36" s="774" t="s">
        <v>19</v>
      </c>
      <c r="C36" s="773"/>
      <c r="D36" s="773">
        <v>31122</v>
      </c>
      <c r="E36" s="773"/>
      <c r="F36" s="773">
        <v>52</v>
      </c>
      <c r="G36" s="773"/>
      <c r="H36" s="273" t="s">
        <v>247</v>
      </c>
      <c r="I36" s="273"/>
      <c r="J36" s="286" t="s">
        <v>248</v>
      </c>
      <c r="K36" s="286"/>
      <c r="L36" s="775">
        <v>24</v>
      </c>
      <c r="M36" s="773"/>
    </row>
  </sheetData>
  <mergeCells count="15">
    <mergeCell ref="A3:A4"/>
    <mergeCell ref="C3:C4"/>
    <mergeCell ref="F3:G3"/>
    <mergeCell ref="H3:I3"/>
    <mergeCell ref="D3:E3"/>
    <mergeCell ref="L22:M22"/>
    <mergeCell ref="J3:K3"/>
    <mergeCell ref="L3:M3"/>
    <mergeCell ref="B3:B4"/>
    <mergeCell ref="B22:B23"/>
    <mergeCell ref="A22:A23"/>
    <mergeCell ref="F22:G22"/>
    <mergeCell ref="C22:E22"/>
    <mergeCell ref="H22:I22"/>
    <mergeCell ref="J22:K22"/>
  </mergeCells>
  <pageMargins left="0.47244094488188981" right="0.31496062992125984" top="0.15748031496062992" bottom="0.35433070866141736" header="0.23622047244094491" footer="0.11811023622047245"/>
  <pageSetup paperSize="9" scale="92" fitToWidth="0" orientation="landscape" r:id="rId1"/>
  <headerFooter>
    <oddFooter>&amp;LРезультаты ЕГЭ-2020&amp;CСтр.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9"/>
  <sheetViews>
    <sheetView zoomScale="90" zoomScaleNormal="90" workbookViewId="0">
      <pane xSplit="2" topLeftCell="C1" activePane="topRight" state="frozen"/>
      <selection pane="topRight" activeCell="A2" sqref="A2"/>
    </sheetView>
  </sheetViews>
  <sheetFormatPr defaultRowHeight="15" x14ac:dyDescent="0.25"/>
  <cols>
    <col min="1" max="1" width="2" style="502" customWidth="1"/>
    <col min="2" max="2" width="146.28515625" style="502" customWidth="1"/>
    <col min="3" max="3" width="1.42578125" style="502" customWidth="1"/>
    <col min="4" max="256" width="9.140625" style="502"/>
    <col min="257" max="257" width="2" style="502" customWidth="1"/>
    <col min="258" max="258" width="146.28515625" style="502" customWidth="1"/>
    <col min="259" max="259" width="1.42578125" style="502" customWidth="1"/>
    <col min="260" max="512" width="9.140625" style="502"/>
    <col min="513" max="513" width="2" style="502" customWidth="1"/>
    <col min="514" max="514" width="146.28515625" style="502" customWidth="1"/>
    <col min="515" max="515" width="1.42578125" style="502" customWidth="1"/>
    <col min="516" max="768" width="9.140625" style="502"/>
    <col min="769" max="769" width="2" style="502" customWidth="1"/>
    <col min="770" max="770" width="146.28515625" style="502" customWidth="1"/>
    <col min="771" max="771" width="1.42578125" style="502" customWidth="1"/>
    <col min="772" max="1024" width="9.140625" style="502"/>
    <col min="1025" max="1025" width="2" style="502" customWidth="1"/>
    <col min="1026" max="1026" width="146.28515625" style="502" customWidth="1"/>
    <col min="1027" max="1027" width="1.42578125" style="502" customWidth="1"/>
    <col min="1028" max="1280" width="9.140625" style="502"/>
    <col min="1281" max="1281" width="2" style="502" customWidth="1"/>
    <col min="1282" max="1282" width="146.28515625" style="502" customWidth="1"/>
    <col min="1283" max="1283" width="1.42578125" style="502" customWidth="1"/>
    <col min="1284" max="1536" width="9.140625" style="502"/>
    <col min="1537" max="1537" width="2" style="502" customWidth="1"/>
    <col min="1538" max="1538" width="146.28515625" style="502" customWidth="1"/>
    <col min="1539" max="1539" width="1.42578125" style="502" customWidth="1"/>
    <col min="1540" max="1792" width="9.140625" style="502"/>
    <col min="1793" max="1793" width="2" style="502" customWidth="1"/>
    <col min="1794" max="1794" width="146.28515625" style="502" customWidth="1"/>
    <col min="1795" max="1795" width="1.42578125" style="502" customWidth="1"/>
    <col min="1796" max="2048" width="9.140625" style="502"/>
    <col min="2049" max="2049" width="2" style="502" customWidth="1"/>
    <col min="2050" max="2050" width="146.28515625" style="502" customWidth="1"/>
    <col min="2051" max="2051" width="1.42578125" style="502" customWidth="1"/>
    <col min="2052" max="2304" width="9.140625" style="502"/>
    <col min="2305" max="2305" width="2" style="502" customWidth="1"/>
    <col min="2306" max="2306" width="146.28515625" style="502" customWidth="1"/>
    <col min="2307" max="2307" width="1.42578125" style="502" customWidth="1"/>
    <col min="2308" max="2560" width="9.140625" style="502"/>
    <col min="2561" max="2561" width="2" style="502" customWidth="1"/>
    <col min="2562" max="2562" width="146.28515625" style="502" customWidth="1"/>
    <col min="2563" max="2563" width="1.42578125" style="502" customWidth="1"/>
    <col min="2564" max="2816" width="9.140625" style="502"/>
    <col min="2817" max="2817" width="2" style="502" customWidth="1"/>
    <col min="2818" max="2818" width="146.28515625" style="502" customWidth="1"/>
    <col min="2819" max="2819" width="1.42578125" style="502" customWidth="1"/>
    <col min="2820" max="3072" width="9.140625" style="502"/>
    <col min="3073" max="3073" width="2" style="502" customWidth="1"/>
    <col min="3074" max="3074" width="146.28515625" style="502" customWidth="1"/>
    <col min="3075" max="3075" width="1.42578125" style="502" customWidth="1"/>
    <col min="3076" max="3328" width="9.140625" style="502"/>
    <col min="3329" max="3329" width="2" style="502" customWidth="1"/>
    <col min="3330" max="3330" width="146.28515625" style="502" customWidth="1"/>
    <col min="3331" max="3331" width="1.42578125" style="502" customWidth="1"/>
    <col min="3332" max="3584" width="9.140625" style="502"/>
    <col min="3585" max="3585" width="2" style="502" customWidth="1"/>
    <col min="3586" max="3586" width="146.28515625" style="502" customWidth="1"/>
    <col min="3587" max="3587" width="1.42578125" style="502" customWidth="1"/>
    <col min="3588" max="3840" width="9.140625" style="502"/>
    <col min="3841" max="3841" width="2" style="502" customWidth="1"/>
    <col min="3842" max="3842" width="146.28515625" style="502" customWidth="1"/>
    <col min="3843" max="3843" width="1.42578125" style="502" customWidth="1"/>
    <col min="3844" max="4096" width="9.140625" style="502"/>
    <col min="4097" max="4097" width="2" style="502" customWidth="1"/>
    <col min="4098" max="4098" width="146.28515625" style="502" customWidth="1"/>
    <col min="4099" max="4099" width="1.42578125" style="502" customWidth="1"/>
    <col min="4100" max="4352" width="9.140625" style="502"/>
    <col min="4353" max="4353" width="2" style="502" customWidth="1"/>
    <col min="4354" max="4354" width="146.28515625" style="502" customWidth="1"/>
    <col min="4355" max="4355" width="1.42578125" style="502" customWidth="1"/>
    <col min="4356" max="4608" width="9.140625" style="502"/>
    <col min="4609" max="4609" width="2" style="502" customWidth="1"/>
    <col min="4610" max="4610" width="146.28515625" style="502" customWidth="1"/>
    <col min="4611" max="4611" width="1.42578125" style="502" customWidth="1"/>
    <col min="4612" max="4864" width="9.140625" style="502"/>
    <col min="4865" max="4865" width="2" style="502" customWidth="1"/>
    <col min="4866" max="4866" width="146.28515625" style="502" customWidth="1"/>
    <col min="4867" max="4867" width="1.42578125" style="502" customWidth="1"/>
    <col min="4868" max="5120" width="9.140625" style="502"/>
    <col min="5121" max="5121" width="2" style="502" customWidth="1"/>
    <col min="5122" max="5122" width="146.28515625" style="502" customWidth="1"/>
    <col min="5123" max="5123" width="1.42578125" style="502" customWidth="1"/>
    <col min="5124" max="5376" width="9.140625" style="502"/>
    <col min="5377" max="5377" width="2" style="502" customWidth="1"/>
    <col min="5378" max="5378" width="146.28515625" style="502" customWidth="1"/>
    <col min="5379" max="5379" width="1.42578125" style="502" customWidth="1"/>
    <col min="5380" max="5632" width="9.140625" style="502"/>
    <col min="5633" max="5633" width="2" style="502" customWidth="1"/>
    <col min="5634" max="5634" width="146.28515625" style="502" customWidth="1"/>
    <col min="5635" max="5635" width="1.42578125" style="502" customWidth="1"/>
    <col min="5636" max="5888" width="9.140625" style="502"/>
    <col min="5889" max="5889" width="2" style="502" customWidth="1"/>
    <col min="5890" max="5890" width="146.28515625" style="502" customWidth="1"/>
    <col min="5891" max="5891" width="1.42578125" style="502" customWidth="1"/>
    <col min="5892" max="6144" width="9.140625" style="502"/>
    <col min="6145" max="6145" width="2" style="502" customWidth="1"/>
    <col min="6146" max="6146" width="146.28515625" style="502" customWidth="1"/>
    <col min="6147" max="6147" width="1.42578125" style="502" customWidth="1"/>
    <col min="6148" max="6400" width="9.140625" style="502"/>
    <col min="6401" max="6401" width="2" style="502" customWidth="1"/>
    <col min="6402" max="6402" width="146.28515625" style="502" customWidth="1"/>
    <col min="6403" max="6403" width="1.42578125" style="502" customWidth="1"/>
    <col min="6404" max="6656" width="9.140625" style="502"/>
    <col min="6657" max="6657" width="2" style="502" customWidth="1"/>
    <col min="6658" max="6658" width="146.28515625" style="502" customWidth="1"/>
    <col min="6659" max="6659" width="1.42578125" style="502" customWidth="1"/>
    <col min="6660" max="6912" width="9.140625" style="502"/>
    <col min="6913" max="6913" width="2" style="502" customWidth="1"/>
    <col min="6914" max="6914" width="146.28515625" style="502" customWidth="1"/>
    <col min="6915" max="6915" width="1.42578125" style="502" customWidth="1"/>
    <col min="6916" max="7168" width="9.140625" style="502"/>
    <col min="7169" max="7169" width="2" style="502" customWidth="1"/>
    <col min="7170" max="7170" width="146.28515625" style="502" customWidth="1"/>
    <col min="7171" max="7171" width="1.42578125" style="502" customWidth="1"/>
    <col min="7172" max="7424" width="9.140625" style="502"/>
    <col min="7425" max="7425" width="2" style="502" customWidth="1"/>
    <col min="7426" max="7426" width="146.28515625" style="502" customWidth="1"/>
    <col min="7427" max="7427" width="1.42578125" style="502" customWidth="1"/>
    <col min="7428" max="7680" width="9.140625" style="502"/>
    <col min="7681" max="7681" width="2" style="502" customWidth="1"/>
    <col min="7682" max="7682" width="146.28515625" style="502" customWidth="1"/>
    <col min="7683" max="7683" width="1.42578125" style="502" customWidth="1"/>
    <col min="7684" max="7936" width="9.140625" style="502"/>
    <col min="7937" max="7937" width="2" style="502" customWidth="1"/>
    <col min="7938" max="7938" width="146.28515625" style="502" customWidth="1"/>
    <col min="7939" max="7939" width="1.42578125" style="502" customWidth="1"/>
    <col min="7940" max="8192" width="9.140625" style="502"/>
    <col min="8193" max="8193" width="2" style="502" customWidth="1"/>
    <col min="8194" max="8194" width="146.28515625" style="502" customWidth="1"/>
    <col min="8195" max="8195" width="1.42578125" style="502" customWidth="1"/>
    <col min="8196" max="8448" width="9.140625" style="502"/>
    <col min="8449" max="8449" width="2" style="502" customWidth="1"/>
    <col min="8450" max="8450" width="146.28515625" style="502" customWidth="1"/>
    <col min="8451" max="8451" width="1.42578125" style="502" customWidth="1"/>
    <col min="8452" max="8704" width="9.140625" style="502"/>
    <col min="8705" max="8705" width="2" style="502" customWidth="1"/>
    <col min="8706" max="8706" width="146.28515625" style="502" customWidth="1"/>
    <col min="8707" max="8707" width="1.42578125" style="502" customWidth="1"/>
    <col min="8708" max="8960" width="9.140625" style="502"/>
    <col min="8961" max="8961" width="2" style="502" customWidth="1"/>
    <col min="8962" max="8962" width="146.28515625" style="502" customWidth="1"/>
    <col min="8963" max="8963" width="1.42578125" style="502" customWidth="1"/>
    <col min="8964" max="9216" width="9.140625" style="502"/>
    <col min="9217" max="9217" width="2" style="502" customWidth="1"/>
    <col min="9218" max="9218" width="146.28515625" style="502" customWidth="1"/>
    <col min="9219" max="9219" width="1.42578125" style="502" customWidth="1"/>
    <col min="9220" max="9472" width="9.140625" style="502"/>
    <col min="9473" max="9473" width="2" style="502" customWidth="1"/>
    <col min="9474" max="9474" width="146.28515625" style="502" customWidth="1"/>
    <col min="9475" max="9475" width="1.42578125" style="502" customWidth="1"/>
    <col min="9476" max="9728" width="9.140625" style="502"/>
    <col min="9729" max="9729" width="2" style="502" customWidth="1"/>
    <col min="9730" max="9730" width="146.28515625" style="502" customWidth="1"/>
    <col min="9731" max="9731" width="1.42578125" style="502" customWidth="1"/>
    <col min="9732" max="9984" width="9.140625" style="502"/>
    <col min="9985" max="9985" width="2" style="502" customWidth="1"/>
    <col min="9986" max="9986" width="146.28515625" style="502" customWidth="1"/>
    <col min="9987" max="9987" width="1.42578125" style="502" customWidth="1"/>
    <col min="9988" max="10240" width="9.140625" style="502"/>
    <col min="10241" max="10241" width="2" style="502" customWidth="1"/>
    <col min="10242" max="10242" width="146.28515625" style="502" customWidth="1"/>
    <col min="10243" max="10243" width="1.42578125" style="502" customWidth="1"/>
    <col min="10244" max="10496" width="9.140625" style="502"/>
    <col min="10497" max="10497" width="2" style="502" customWidth="1"/>
    <col min="10498" max="10498" width="146.28515625" style="502" customWidth="1"/>
    <col min="10499" max="10499" width="1.42578125" style="502" customWidth="1"/>
    <col min="10500" max="10752" width="9.140625" style="502"/>
    <col min="10753" max="10753" width="2" style="502" customWidth="1"/>
    <col min="10754" max="10754" width="146.28515625" style="502" customWidth="1"/>
    <col min="10755" max="10755" width="1.42578125" style="502" customWidth="1"/>
    <col min="10756" max="11008" width="9.140625" style="502"/>
    <col min="11009" max="11009" width="2" style="502" customWidth="1"/>
    <col min="11010" max="11010" width="146.28515625" style="502" customWidth="1"/>
    <col min="11011" max="11011" width="1.42578125" style="502" customWidth="1"/>
    <col min="11012" max="11264" width="9.140625" style="502"/>
    <col min="11265" max="11265" width="2" style="502" customWidth="1"/>
    <col min="11266" max="11266" width="146.28515625" style="502" customWidth="1"/>
    <col min="11267" max="11267" width="1.42578125" style="502" customWidth="1"/>
    <col min="11268" max="11520" width="9.140625" style="502"/>
    <col min="11521" max="11521" width="2" style="502" customWidth="1"/>
    <col min="11522" max="11522" width="146.28515625" style="502" customWidth="1"/>
    <col min="11523" max="11523" width="1.42578125" style="502" customWidth="1"/>
    <col min="11524" max="11776" width="9.140625" style="502"/>
    <col min="11777" max="11777" width="2" style="502" customWidth="1"/>
    <col min="11778" max="11778" width="146.28515625" style="502" customWidth="1"/>
    <col min="11779" max="11779" width="1.42578125" style="502" customWidth="1"/>
    <col min="11780" max="12032" width="9.140625" style="502"/>
    <col min="12033" max="12033" width="2" style="502" customWidth="1"/>
    <col min="12034" max="12034" width="146.28515625" style="502" customWidth="1"/>
    <col min="12035" max="12035" width="1.42578125" style="502" customWidth="1"/>
    <col min="12036" max="12288" width="9.140625" style="502"/>
    <col min="12289" max="12289" width="2" style="502" customWidth="1"/>
    <col min="12290" max="12290" width="146.28515625" style="502" customWidth="1"/>
    <col min="12291" max="12291" width="1.42578125" style="502" customWidth="1"/>
    <col min="12292" max="12544" width="9.140625" style="502"/>
    <col min="12545" max="12545" width="2" style="502" customWidth="1"/>
    <col min="12546" max="12546" width="146.28515625" style="502" customWidth="1"/>
    <col min="12547" max="12547" width="1.42578125" style="502" customWidth="1"/>
    <col min="12548" max="12800" width="9.140625" style="502"/>
    <col min="12801" max="12801" width="2" style="502" customWidth="1"/>
    <col min="12802" max="12802" width="146.28515625" style="502" customWidth="1"/>
    <col min="12803" max="12803" width="1.42578125" style="502" customWidth="1"/>
    <col min="12804" max="13056" width="9.140625" style="502"/>
    <col min="13057" max="13057" width="2" style="502" customWidth="1"/>
    <col min="13058" max="13058" width="146.28515625" style="502" customWidth="1"/>
    <col min="13059" max="13059" width="1.42578125" style="502" customWidth="1"/>
    <col min="13060" max="13312" width="9.140625" style="502"/>
    <col min="13313" max="13313" width="2" style="502" customWidth="1"/>
    <col min="13314" max="13314" width="146.28515625" style="502" customWidth="1"/>
    <col min="13315" max="13315" width="1.42578125" style="502" customWidth="1"/>
    <col min="13316" max="13568" width="9.140625" style="502"/>
    <col min="13569" max="13569" width="2" style="502" customWidth="1"/>
    <col min="13570" max="13570" width="146.28515625" style="502" customWidth="1"/>
    <col min="13571" max="13571" width="1.42578125" style="502" customWidth="1"/>
    <col min="13572" max="13824" width="9.140625" style="502"/>
    <col min="13825" max="13825" width="2" style="502" customWidth="1"/>
    <col min="13826" max="13826" width="146.28515625" style="502" customWidth="1"/>
    <col min="13827" max="13827" width="1.42578125" style="502" customWidth="1"/>
    <col min="13828" max="14080" width="9.140625" style="502"/>
    <col min="14081" max="14081" width="2" style="502" customWidth="1"/>
    <col min="14082" max="14082" width="146.28515625" style="502" customWidth="1"/>
    <col min="14083" max="14083" width="1.42578125" style="502" customWidth="1"/>
    <col min="14084" max="14336" width="9.140625" style="502"/>
    <col min="14337" max="14337" width="2" style="502" customWidth="1"/>
    <col min="14338" max="14338" width="146.28515625" style="502" customWidth="1"/>
    <col min="14339" max="14339" width="1.42578125" style="502" customWidth="1"/>
    <col min="14340" max="14592" width="9.140625" style="502"/>
    <col min="14593" max="14593" width="2" style="502" customWidth="1"/>
    <col min="14594" max="14594" width="146.28515625" style="502" customWidth="1"/>
    <col min="14595" max="14595" width="1.42578125" style="502" customWidth="1"/>
    <col min="14596" max="14848" width="9.140625" style="502"/>
    <col min="14849" max="14849" width="2" style="502" customWidth="1"/>
    <col min="14850" max="14850" width="146.28515625" style="502" customWidth="1"/>
    <col min="14851" max="14851" width="1.42578125" style="502" customWidth="1"/>
    <col min="14852" max="15104" width="9.140625" style="502"/>
    <col min="15105" max="15105" width="2" style="502" customWidth="1"/>
    <col min="15106" max="15106" width="146.28515625" style="502" customWidth="1"/>
    <col min="15107" max="15107" width="1.42578125" style="502" customWidth="1"/>
    <col min="15108" max="15360" width="9.140625" style="502"/>
    <col min="15361" max="15361" width="2" style="502" customWidth="1"/>
    <col min="15362" max="15362" width="146.28515625" style="502" customWidth="1"/>
    <col min="15363" max="15363" width="1.42578125" style="502" customWidth="1"/>
    <col min="15364" max="15616" width="9.140625" style="502"/>
    <col min="15617" max="15617" width="2" style="502" customWidth="1"/>
    <col min="15618" max="15618" width="146.28515625" style="502" customWidth="1"/>
    <col min="15619" max="15619" width="1.42578125" style="502" customWidth="1"/>
    <col min="15620" max="15872" width="9.140625" style="502"/>
    <col min="15873" max="15873" width="2" style="502" customWidth="1"/>
    <col min="15874" max="15874" width="146.28515625" style="502" customWidth="1"/>
    <col min="15875" max="15875" width="1.42578125" style="502" customWidth="1"/>
    <col min="15876" max="16128" width="9.140625" style="502"/>
    <col min="16129" max="16129" width="2" style="502" customWidth="1"/>
    <col min="16130" max="16130" width="146.28515625" style="502" customWidth="1"/>
    <col min="16131" max="16131" width="1.42578125" style="502" customWidth="1"/>
    <col min="16132" max="16384" width="9.140625" style="502"/>
  </cols>
  <sheetData>
    <row r="1" spans="1:3" ht="49.5" customHeight="1" thickBot="1" x14ac:dyDescent="0.3">
      <c r="A1" s="989" t="s">
        <v>312</v>
      </c>
      <c r="B1" s="990"/>
      <c r="C1" s="990"/>
    </row>
    <row r="2" spans="1:3" s="672" customFormat="1" ht="18.75" x14ac:dyDescent="0.3">
      <c r="A2" s="678"/>
      <c r="B2" s="679" t="s">
        <v>8</v>
      </c>
      <c r="C2" s="680"/>
    </row>
    <row r="3" spans="1:3" ht="233.25" customHeight="1" x14ac:dyDescent="0.25">
      <c r="A3" s="713"/>
      <c r="B3" s="714"/>
      <c r="C3" s="715"/>
    </row>
    <row r="4" spans="1:3" ht="15.75" thickBot="1" x14ac:dyDescent="0.3">
      <c r="A4" s="716"/>
      <c r="B4" s="717"/>
      <c r="C4" s="718"/>
    </row>
    <row r="5" spans="1:3" s="672" customFormat="1" ht="18.75" x14ac:dyDescent="0.3">
      <c r="A5" s="681"/>
      <c r="B5" s="682" t="s">
        <v>271</v>
      </c>
      <c r="C5" s="683"/>
    </row>
    <row r="6" spans="1:3" ht="261.75" customHeight="1" x14ac:dyDescent="0.25">
      <c r="A6" s="719"/>
      <c r="B6" s="720"/>
      <c r="C6" s="721"/>
    </row>
    <row r="7" spans="1:3" ht="15.75" thickBot="1" x14ac:dyDescent="0.3">
      <c r="A7" s="722"/>
      <c r="B7" s="723"/>
      <c r="C7" s="724"/>
    </row>
    <row r="8" spans="1:3" s="672" customFormat="1" ht="18.75" x14ac:dyDescent="0.3">
      <c r="A8" s="684"/>
      <c r="B8" s="685" t="s">
        <v>5</v>
      </c>
      <c r="C8" s="686"/>
    </row>
    <row r="9" spans="1:3" ht="261.75" customHeight="1" x14ac:dyDescent="0.25">
      <c r="A9" s="725"/>
      <c r="B9" s="726"/>
      <c r="C9" s="727"/>
    </row>
    <row r="10" spans="1:3" ht="15.75" thickBot="1" x14ac:dyDescent="0.3">
      <c r="A10" s="728"/>
      <c r="B10" s="729"/>
      <c r="C10" s="730"/>
    </row>
    <row r="11" spans="1:3" ht="15.75" thickBot="1" x14ac:dyDescent="0.3">
      <c r="A11" s="731"/>
      <c r="B11" s="732"/>
      <c r="C11" s="733"/>
    </row>
    <row r="12" spans="1:3" ht="18.75" x14ac:dyDescent="0.3">
      <c r="A12" s="734"/>
      <c r="B12" s="687" t="s">
        <v>90</v>
      </c>
      <c r="C12" s="735"/>
    </row>
    <row r="13" spans="1:3" ht="261.75" customHeight="1" x14ac:dyDescent="0.25">
      <c r="A13" s="736"/>
      <c r="B13" s="737"/>
      <c r="C13" s="738"/>
    </row>
    <row r="14" spans="1:3" ht="15.75" thickBot="1" x14ac:dyDescent="0.3">
      <c r="A14" s="739"/>
      <c r="B14" s="740"/>
      <c r="C14" s="741"/>
    </row>
    <row r="15" spans="1:3" s="672" customFormat="1" ht="18.75" x14ac:dyDescent="0.3">
      <c r="A15" s="688"/>
      <c r="B15" s="689" t="s">
        <v>13</v>
      </c>
      <c r="C15" s="690"/>
    </row>
    <row r="16" spans="1:3" ht="261.75" customHeight="1" x14ac:dyDescent="0.25">
      <c r="A16" s="742"/>
      <c r="B16" s="743"/>
      <c r="C16" s="744"/>
    </row>
    <row r="17" spans="1:3" ht="15.75" thickBot="1" x14ac:dyDescent="0.3">
      <c r="A17" s="745"/>
      <c r="B17" s="746"/>
      <c r="C17" s="747"/>
    </row>
    <row r="18" spans="1:3" ht="15.75" thickBot="1" x14ac:dyDescent="0.3">
      <c r="A18" s="731"/>
      <c r="B18" s="732"/>
      <c r="C18" s="733"/>
    </row>
    <row r="19" spans="1:3" ht="18.75" x14ac:dyDescent="0.3">
      <c r="A19" s="748"/>
      <c r="B19" s="691" t="s">
        <v>7</v>
      </c>
      <c r="C19" s="749"/>
    </row>
    <row r="20" spans="1:3" ht="261.75" customHeight="1" x14ac:dyDescent="0.25">
      <c r="A20" s="750"/>
      <c r="B20" s="751"/>
      <c r="C20" s="752"/>
    </row>
    <row r="21" spans="1:3" ht="15.75" thickBot="1" x14ac:dyDescent="0.3">
      <c r="A21" s="753"/>
      <c r="B21" s="692"/>
      <c r="C21" s="754"/>
    </row>
    <row r="22" spans="1:3" s="672" customFormat="1" ht="18.75" x14ac:dyDescent="0.3">
      <c r="A22" s="693"/>
      <c r="B22" s="694" t="s">
        <v>11</v>
      </c>
      <c r="C22" s="695"/>
    </row>
    <row r="23" spans="1:3" ht="261.75" customHeight="1" x14ac:dyDescent="0.25">
      <c r="A23" s="755"/>
      <c r="B23" s="756"/>
      <c r="C23" s="757"/>
    </row>
    <row r="24" spans="1:3" ht="15.75" thickBot="1" x14ac:dyDescent="0.3">
      <c r="A24" s="758"/>
      <c r="B24" s="759"/>
      <c r="C24" s="760"/>
    </row>
    <row r="25" spans="1:3" ht="18.75" x14ac:dyDescent="0.3">
      <c r="A25" s="696"/>
      <c r="B25" s="679" t="s">
        <v>10</v>
      </c>
      <c r="C25" s="697"/>
    </row>
    <row r="26" spans="1:3" ht="261.75" customHeight="1" x14ac:dyDescent="0.25">
      <c r="A26" s="698"/>
      <c r="B26" s="673"/>
      <c r="C26" s="699"/>
    </row>
    <row r="27" spans="1:3" ht="16.5" thickBot="1" x14ac:dyDescent="0.3">
      <c r="A27" s="700"/>
      <c r="B27" s="701"/>
      <c r="C27" s="702"/>
    </row>
    <row r="28" spans="1:3" ht="16.5" thickBot="1" x14ac:dyDescent="0.3">
      <c r="A28" s="675"/>
      <c r="B28" s="676"/>
      <c r="C28" s="677"/>
    </row>
    <row r="29" spans="1:3" ht="18.75" x14ac:dyDescent="0.3">
      <c r="A29" s="761"/>
      <c r="B29" s="682" t="s">
        <v>6</v>
      </c>
      <c r="C29" s="762"/>
    </row>
    <row r="30" spans="1:3" ht="261.75" customHeight="1" x14ac:dyDescent="0.25">
      <c r="A30" s="719"/>
      <c r="B30" s="720"/>
      <c r="C30" s="721"/>
    </row>
    <row r="31" spans="1:3" ht="15.75" thickBot="1" x14ac:dyDescent="0.3">
      <c r="A31" s="722"/>
      <c r="B31" s="723"/>
      <c r="C31" s="724"/>
    </row>
    <row r="32" spans="1:3" ht="15.75" thickBot="1" x14ac:dyDescent="0.3">
      <c r="A32" s="731"/>
      <c r="B32" s="732"/>
      <c r="C32" s="733"/>
    </row>
    <row r="33" spans="1:3" ht="18.75" x14ac:dyDescent="0.3">
      <c r="A33" s="763"/>
      <c r="B33" s="685" t="s">
        <v>4</v>
      </c>
      <c r="C33" s="764"/>
    </row>
    <row r="34" spans="1:3" ht="261.75" customHeight="1" x14ac:dyDescent="0.25">
      <c r="A34" s="725"/>
      <c r="B34" s="726"/>
      <c r="C34" s="727"/>
    </row>
    <row r="35" spans="1:3" ht="15.75" thickBot="1" x14ac:dyDescent="0.3">
      <c r="A35" s="728"/>
      <c r="B35" s="729"/>
      <c r="C35" s="730"/>
    </row>
    <row r="36" spans="1:3" ht="15.75" thickBot="1" x14ac:dyDescent="0.3">
      <c r="A36" s="731"/>
      <c r="B36" s="732"/>
      <c r="C36" s="733"/>
    </row>
    <row r="37" spans="1:3" ht="18.75" x14ac:dyDescent="0.3">
      <c r="A37" s="688"/>
      <c r="B37" s="689" t="s">
        <v>15</v>
      </c>
      <c r="C37" s="690"/>
    </row>
    <row r="38" spans="1:3" ht="261.75" customHeight="1" x14ac:dyDescent="0.3">
      <c r="A38" s="703"/>
      <c r="B38" s="674"/>
      <c r="C38" s="704"/>
    </row>
    <row r="39" spans="1:3" ht="19.5" thickBot="1" x14ac:dyDescent="0.35">
      <c r="A39" s="705"/>
      <c r="B39" s="706"/>
      <c r="C39" s="707"/>
    </row>
  </sheetData>
  <mergeCells count="1">
    <mergeCell ref="A1:C1"/>
  </mergeCells>
  <pageMargins left="0.51181102362204722" right="0.15748031496062992" top="0.19685039370078741" bottom="0.31496062992125984" header="0.15748031496062992" footer="0.11811023622047245"/>
  <pageSetup paperSize="9" scale="93" fitToHeight="0" orientation="landscape" r:id="rId1"/>
  <headerFooter>
    <oddFooter>&amp;LДиаграмма распределения тестовых баллов ЕГЭ-2020&amp;CСтр. &amp;P из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4"/>
  <sheetViews>
    <sheetView workbookViewId="0">
      <pane xSplit="2" topLeftCell="C1" activePane="topRight" state="frozen"/>
      <selection pane="topRight" activeCell="A2" sqref="A2"/>
    </sheetView>
  </sheetViews>
  <sheetFormatPr defaultRowHeight="15" x14ac:dyDescent="0.25"/>
  <cols>
    <col min="1" max="1" width="4.7109375" style="51" customWidth="1"/>
    <col min="2" max="2" width="18.85546875" customWidth="1"/>
    <col min="3" max="12" width="6.5703125" style="51" customWidth="1"/>
    <col min="13" max="13" width="6.5703125" style="45" customWidth="1"/>
    <col min="14" max="14" width="7.140625" style="51" customWidth="1"/>
    <col min="15" max="15" width="10" style="158" customWidth="1"/>
    <col min="16" max="16" width="7.5703125" style="37" customWidth="1"/>
    <col min="17" max="17" width="10.85546875" style="20" customWidth="1"/>
    <col min="18" max="18" width="8.5703125" style="51" customWidth="1"/>
  </cols>
  <sheetData>
    <row r="1" spans="1:18" ht="17.25" x14ac:dyDescent="0.3">
      <c r="A1" s="146" t="s">
        <v>256</v>
      </c>
      <c r="B1" s="52" t="s">
        <v>139</v>
      </c>
      <c r="R1" s="232"/>
    </row>
    <row r="2" spans="1:18" s="485" customFormat="1" ht="18" thickBot="1" x14ac:dyDescent="0.35">
      <c r="A2" s="185" t="s">
        <v>153</v>
      </c>
      <c r="B2" s="183" t="s">
        <v>66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70"/>
      <c r="R2" s="232" t="s">
        <v>79</v>
      </c>
    </row>
    <row r="3" spans="1:18" s="35" customFormat="1" ht="45.75" thickBot="1" x14ac:dyDescent="0.3">
      <c r="A3" s="343" t="s">
        <v>16</v>
      </c>
      <c r="B3" s="132" t="s">
        <v>1</v>
      </c>
      <c r="C3" s="132" t="s">
        <v>46</v>
      </c>
      <c r="D3" s="132" t="s">
        <v>47</v>
      </c>
      <c r="E3" s="132" t="s">
        <v>48</v>
      </c>
      <c r="F3" s="132" t="s">
        <v>49</v>
      </c>
      <c r="G3" s="132" t="s">
        <v>50</v>
      </c>
      <c r="H3" s="132" t="s">
        <v>51</v>
      </c>
      <c r="I3" s="132" t="s">
        <v>52</v>
      </c>
      <c r="J3" s="132" t="s">
        <v>53</v>
      </c>
      <c r="K3" s="132" t="s">
        <v>54</v>
      </c>
      <c r="L3" s="132" t="s">
        <v>55</v>
      </c>
      <c r="M3" s="135">
        <v>100</v>
      </c>
      <c r="N3" s="171" t="s">
        <v>19</v>
      </c>
      <c r="O3" s="159" t="s">
        <v>56</v>
      </c>
      <c r="P3" s="133" t="s">
        <v>27</v>
      </c>
      <c r="Q3" s="166" t="s">
        <v>95</v>
      </c>
      <c r="R3" s="140" t="s">
        <v>63</v>
      </c>
    </row>
    <row r="4" spans="1:18" x14ac:dyDescent="0.25">
      <c r="A4" s="46">
        <v>1</v>
      </c>
      <c r="B4" s="131" t="s">
        <v>8</v>
      </c>
      <c r="C4" s="134">
        <v>32</v>
      </c>
      <c r="D4" s="134">
        <v>135</v>
      </c>
      <c r="E4" s="134">
        <v>255</v>
      </c>
      <c r="F4" s="134">
        <v>367</v>
      </c>
      <c r="G4" s="134">
        <v>880</v>
      </c>
      <c r="H4" s="134">
        <v>1412</v>
      </c>
      <c r="I4" s="134">
        <v>1839</v>
      </c>
      <c r="J4" s="134">
        <v>1584</v>
      </c>
      <c r="K4" s="134">
        <v>1363</v>
      </c>
      <c r="L4" s="134">
        <v>650</v>
      </c>
      <c r="M4" s="137">
        <v>30</v>
      </c>
      <c r="N4" s="172">
        <v>8547</v>
      </c>
      <c r="O4" s="160">
        <v>8279</v>
      </c>
      <c r="P4" s="143">
        <v>64.524628524628525</v>
      </c>
      <c r="Q4" s="167">
        <v>268</v>
      </c>
      <c r="R4" s="188">
        <v>2043</v>
      </c>
    </row>
    <row r="5" spans="1:18" x14ac:dyDescent="0.25">
      <c r="A5" s="47">
        <v>2</v>
      </c>
      <c r="B5" s="9" t="s">
        <v>70</v>
      </c>
      <c r="C5" s="39">
        <v>88</v>
      </c>
      <c r="D5" s="39">
        <v>242</v>
      </c>
      <c r="E5" s="39">
        <v>448</v>
      </c>
      <c r="F5" s="39">
        <v>526</v>
      </c>
      <c r="G5" s="39">
        <v>216</v>
      </c>
      <c r="H5" s="39">
        <v>331</v>
      </c>
      <c r="I5" s="39">
        <v>200</v>
      </c>
      <c r="J5" s="39">
        <v>229</v>
      </c>
      <c r="K5" s="39">
        <v>64</v>
      </c>
      <c r="L5" s="39">
        <v>16</v>
      </c>
      <c r="M5" s="50">
        <v>2</v>
      </c>
      <c r="N5" s="40">
        <v>2362</v>
      </c>
      <c r="O5" s="161">
        <v>1831</v>
      </c>
      <c r="P5" s="36">
        <v>41.746401354784084</v>
      </c>
      <c r="Q5" s="168">
        <v>531</v>
      </c>
      <c r="R5" s="189">
        <v>82</v>
      </c>
    </row>
    <row r="6" spans="1:18" x14ac:dyDescent="0.25">
      <c r="A6" s="47">
        <v>3</v>
      </c>
      <c r="B6" s="9" t="s">
        <v>5</v>
      </c>
      <c r="C6" s="39">
        <v>9</v>
      </c>
      <c r="D6" s="39">
        <v>5</v>
      </c>
      <c r="E6" s="39">
        <v>10</v>
      </c>
      <c r="F6" s="39">
        <v>23</v>
      </c>
      <c r="G6" s="39">
        <v>37</v>
      </c>
      <c r="H6" s="39">
        <v>59</v>
      </c>
      <c r="I6" s="39">
        <v>56</v>
      </c>
      <c r="J6" s="39">
        <v>36</v>
      </c>
      <c r="K6" s="39">
        <v>21</v>
      </c>
      <c r="L6" s="39">
        <v>6</v>
      </c>
      <c r="M6" s="50">
        <v>0</v>
      </c>
      <c r="N6" s="40">
        <v>262</v>
      </c>
      <c r="O6" s="161">
        <v>238</v>
      </c>
      <c r="P6" s="36">
        <v>56.05343511450382</v>
      </c>
      <c r="Q6" s="168">
        <v>24</v>
      </c>
      <c r="R6" s="189">
        <v>27</v>
      </c>
    </row>
    <row r="7" spans="1:18" x14ac:dyDescent="0.25">
      <c r="A7" s="47">
        <v>4</v>
      </c>
      <c r="B7" s="9" t="s">
        <v>14</v>
      </c>
      <c r="C7" s="39">
        <v>28</v>
      </c>
      <c r="D7" s="39">
        <v>20</v>
      </c>
      <c r="E7" s="39">
        <v>47</v>
      </c>
      <c r="F7" s="39">
        <v>19</v>
      </c>
      <c r="G7" s="39">
        <v>101</v>
      </c>
      <c r="H7" s="39">
        <v>92</v>
      </c>
      <c r="I7" s="39">
        <v>52</v>
      </c>
      <c r="J7" s="39">
        <v>56</v>
      </c>
      <c r="K7" s="39">
        <v>27</v>
      </c>
      <c r="L7" s="39">
        <v>1</v>
      </c>
      <c r="M7" s="50">
        <v>0</v>
      </c>
      <c r="N7" s="40">
        <v>443</v>
      </c>
      <c r="O7" s="161">
        <v>329</v>
      </c>
      <c r="P7" s="36">
        <v>48.072234762979683</v>
      </c>
      <c r="Q7" s="168">
        <v>114</v>
      </c>
      <c r="R7" s="189">
        <v>28</v>
      </c>
    </row>
    <row r="8" spans="1:18" x14ac:dyDescent="0.25">
      <c r="A8" s="47">
        <v>5</v>
      </c>
      <c r="B8" s="9" t="s">
        <v>13</v>
      </c>
      <c r="C8" s="39">
        <v>4</v>
      </c>
      <c r="D8" s="39">
        <v>22</v>
      </c>
      <c r="E8" s="39">
        <v>91</v>
      </c>
      <c r="F8" s="39">
        <v>209</v>
      </c>
      <c r="G8" s="39">
        <v>278</v>
      </c>
      <c r="H8" s="39">
        <v>172</v>
      </c>
      <c r="I8" s="39">
        <v>62</v>
      </c>
      <c r="J8" s="39">
        <v>19</v>
      </c>
      <c r="K8" s="39">
        <v>16</v>
      </c>
      <c r="L8" s="39">
        <v>5</v>
      </c>
      <c r="M8" s="50">
        <v>0</v>
      </c>
      <c r="N8" s="40">
        <v>878</v>
      </c>
      <c r="O8" s="161">
        <v>678</v>
      </c>
      <c r="P8" s="36">
        <v>44.050113895216398</v>
      </c>
      <c r="Q8" s="168">
        <v>200</v>
      </c>
      <c r="R8" s="189">
        <v>21</v>
      </c>
    </row>
    <row r="9" spans="1:18" s="13" customFormat="1" x14ac:dyDescent="0.25">
      <c r="A9" s="147">
        <v>6</v>
      </c>
      <c r="B9" s="17" t="s">
        <v>7</v>
      </c>
      <c r="C9" s="19">
        <v>148</v>
      </c>
      <c r="D9" s="19">
        <v>291</v>
      </c>
      <c r="E9" s="19">
        <v>319</v>
      </c>
      <c r="F9" s="19">
        <v>368</v>
      </c>
      <c r="G9" s="19">
        <v>548</v>
      </c>
      <c r="H9" s="19">
        <v>451</v>
      </c>
      <c r="I9" s="19">
        <v>369</v>
      </c>
      <c r="J9" s="19">
        <v>326</v>
      </c>
      <c r="K9" s="19">
        <v>138</v>
      </c>
      <c r="L9" s="19">
        <v>87</v>
      </c>
      <c r="M9" s="138">
        <v>10</v>
      </c>
      <c r="N9" s="40">
        <v>3055</v>
      </c>
      <c r="O9" s="161">
        <v>2119</v>
      </c>
      <c r="P9" s="44">
        <v>46.976759410801961</v>
      </c>
      <c r="Q9" s="168">
        <v>936</v>
      </c>
      <c r="R9" s="189">
        <v>235</v>
      </c>
    </row>
    <row r="10" spans="1:18" s="13" customFormat="1" x14ac:dyDescent="0.25">
      <c r="A10" s="147">
        <v>7</v>
      </c>
      <c r="B10" s="17" t="s">
        <v>11</v>
      </c>
      <c r="C10" s="19">
        <v>28</v>
      </c>
      <c r="D10" s="19">
        <v>190</v>
      </c>
      <c r="E10" s="19">
        <v>381</v>
      </c>
      <c r="F10" s="19">
        <v>582</v>
      </c>
      <c r="G10" s="19">
        <v>648</v>
      </c>
      <c r="H10" s="19">
        <v>633</v>
      </c>
      <c r="I10" s="19">
        <v>469</v>
      </c>
      <c r="J10" s="19">
        <v>323</v>
      </c>
      <c r="K10" s="19">
        <v>77</v>
      </c>
      <c r="L10" s="19">
        <v>24</v>
      </c>
      <c r="M10" s="138">
        <v>1</v>
      </c>
      <c r="N10" s="40">
        <v>3356</v>
      </c>
      <c r="O10" s="161">
        <v>2462</v>
      </c>
      <c r="P10" s="44">
        <v>47.258343265792611</v>
      </c>
      <c r="Q10" s="168">
        <v>894</v>
      </c>
      <c r="R10" s="189">
        <v>102</v>
      </c>
    </row>
    <row r="11" spans="1:18" s="13" customFormat="1" x14ac:dyDescent="0.25">
      <c r="A11" s="147">
        <v>8</v>
      </c>
      <c r="B11" s="17" t="s">
        <v>10</v>
      </c>
      <c r="C11" s="19">
        <v>25</v>
      </c>
      <c r="D11" s="19">
        <v>177</v>
      </c>
      <c r="E11" s="19">
        <v>590</v>
      </c>
      <c r="F11" s="19">
        <v>573</v>
      </c>
      <c r="G11" s="19">
        <v>877</v>
      </c>
      <c r="H11" s="19">
        <v>694</v>
      </c>
      <c r="I11" s="19">
        <v>487</v>
      </c>
      <c r="J11" s="19">
        <v>267</v>
      </c>
      <c r="K11" s="19">
        <v>111</v>
      </c>
      <c r="L11" s="19">
        <v>69</v>
      </c>
      <c r="M11" s="138">
        <v>5</v>
      </c>
      <c r="N11" s="40">
        <v>3875</v>
      </c>
      <c r="O11" s="161">
        <v>2389</v>
      </c>
      <c r="P11" s="44">
        <v>47.000516129032256</v>
      </c>
      <c r="Q11" s="168">
        <v>1486</v>
      </c>
      <c r="R11" s="189">
        <v>185</v>
      </c>
    </row>
    <row r="12" spans="1:18" s="13" customFormat="1" x14ac:dyDescent="0.25">
      <c r="A12" s="147">
        <v>9</v>
      </c>
      <c r="B12" s="17" t="s">
        <v>6</v>
      </c>
      <c r="C12" s="19">
        <v>44</v>
      </c>
      <c r="D12" s="19">
        <v>186</v>
      </c>
      <c r="E12" s="19">
        <v>207</v>
      </c>
      <c r="F12" s="19">
        <v>366</v>
      </c>
      <c r="G12" s="19">
        <v>503</v>
      </c>
      <c r="H12" s="19">
        <v>315</v>
      </c>
      <c r="I12" s="19">
        <v>241</v>
      </c>
      <c r="J12" s="19">
        <v>103</v>
      </c>
      <c r="K12" s="19">
        <v>52</v>
      </c>
      <c r="L12" s="19">
        <v>48</v>
      </c>
      <c r="M12" s="138">
        <v>1</v>
      </c>
      <c r="N12" s="40">
        <v>2066</v>
      </c>
      <c r="O12" s="161">
        <v>1629</v>
      </c>
      <c r="P12" s="44">
        <v>44.71539206195547</v>
      </c>
      <c r="Q12" s="168">
        <v>437</v>
      </c>
      <c r="R12" s="189">
        <v>101</v>
      </c>
    </row>
    <row r="13" spans="1:18" s="13" customFormat="1" x14ac:dyDescent="0.25">
      <c r="A13" s="147">
        <v>10</v>
      </c>
      <c r="B13" s="17" t="s">
        <v>4</v>
      </c>
      <c r="C13" s="19">
        <v>1</v>
      </c>
      <c r="D13" s="19">
        <v>3</v>
      </c>
      <c r="E13" s="19">
        <v>7</v>
      </c>
      <c r="F13" s="19">
        <v>7</v>
      </c>
      <c r="G13" s="19">
        <v>23</v>
      </c>
      <c r="H13" s="19">
        <v>11</v>
      </c>
      <c r="I13" s="19">
        <v>8</v>
      </c>
      <c r="J13" s="19">
        <v>1</v>
      </c>
      <c r="K13" s="19">
        <v>2</v>
      </c>
      <c r="L13" s="19">
        <v>0</v>
      </c>
      <c r="M13" s="138">
        <v>0</v>
      </c>
      <c r="N13" s="40">
        <v>63</v>
      </c>
      <c r="O13" s="161">
        <v>50</v>
      </c>
      <c r="P13" s="44">
        <v>44.587301587301589</v>
      </c>
      <c r="Q13" s="168">
        <v>13</v>
      </c>
      <c r="R13" s="189">
        <v>2</v>
      </c>
    </row>
    <row r="14" spans="1:18" s="13" customFormat="1" x14ac:dyDescent="0.25">
      <c r="A14" s="147">
        <v>11</v>
      </c>
      <c r="B14" s="17" t="s">
        <v>15</v>
      </c>
      <c r="C14" s="19">
        <v>2</v>
      </c>
      <c r="D14" s="19">
        <v>20</v>
      </c>
      <c r="E14" s="19">
        <v>39</v>
      </c>
      <c r="F14" s="19">
        <v>42</v>
      </c>
      <c r="G14" s="19">
        <v>48</v>
      </c>
      <c r="H14" s="19">
        <v>53</v>
      </c>
      <c r="I14" s="19">
        <v>67</v>
      </c>
      <c r="J14" s="19">
        <v>79</v>
      </c>
      <c r="K14" s="19">
        <v>90</v>
      </c>
      <c r="L14" s="19">
        <v>30</v>
      </c>
      <c r="M14" s="138">
        <v>0</v>
      </c>
      <c r="N14" s="40">
        <v>470</v>
      </c>
      <c r="O14" s="161">
        <v>441</v>
      </c>
      <c r="P14" s="44">
        <v>60.229787234042554</v>
      </c>
      <c r="Q14" s="168">
        <v>29</v>
      </c>
      <c r="R14" s="189">
        <v>120</v>
      </c>
    </row>
    <row r="15" spans="1:18" s="13" customFormat="1" x14ac:dyDescent="0.25">
      <c r="A15" s="147">
        <v>12</v>
      </c>
      <c r="B15" s="17" t="s">
        <v>71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</v>
      </c>
      <c r="L15" s="19">
        <v>0</v>
      </c>
      <c r="M15" s="138">
        <v>0</v>
      </c>
      <c r="N15" s="40">
        <v>1</v>
      </c>
      <c r="O15" s="161">
        <v>1</v>
      </c>
      <c r="P15" s="44" t="s">
        <v>9</v>
      </c>
      <c r="Q15" s="168">
        <v>0</v>
      </c>
      <c r="R15" s="189">
        <v>1</v>
      </c>
    </row>
    <row r="16" spans="1:18" s="13" customFormat="1" x14ac:dyDescent="0.25">
      <c r="A16" s="147">
        <v>13</v>
      </c>
      <c r="B16" s="17" t="s">
        <v>57</v>
      </c>
      <c r="C16" s="19">
        <v>0</v>
      </c>
      <c r="D16" s="19">
        <v>1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38">
        <v>0</v>
      </c>
      <c r="N16" s="40">
        <v>1</v>
      </c>
      <c r="O16" s="161">
        <v>0</v>
      </c>
      <c r="P16" s="44" t="s">
        <v>9</v>
      </c>
      <c r="Q16" s="168">
        <v>1</v>
      </c>
      <c r="R16" s="189">
        <v>0</v>
      </c>
    </row>
    <row r="17" spans="1:18" ht="15.75" thickBot="1" x14ac:dyDescent="0.3">
      <c r="A17" s="48">
        <v>14</v>
      </c>
      <c r="B17" s="62" t="s">
        <v>94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1</v>
      </c>
      <c r="M17" s="139">
        <v>0</v>
      </c>
      <c r="N17" s="173">
        <v>1</v>
      </c>
      <c r="O17" s="162">
        <v>1</v>
      </c>
      <c r="P17" s="141" t="s">
        <v>9</v>
      </c>
      <c r="Q17" s="169">
        <v>0</v>
      </c>
      <c r="R17" s="190">
        <v>1</v>
      </c>
    </row>
    <row r="18" spans="1:18" s="192" customFormat="1" x14ac:dyDescent="0.25">
      <c r="A18" s="145"/>
      <c r="B18" s="149" t="s">
        <v>19</v>
      </c>
      <c r="C18" s="145">
        <v>409</v>
      </c>
      <c r="D18" s="145">
        <v>1292</v>
      </c>
      <c r="E18" s="145">
        <v>2394</v>
      </c>
      <c r="F18" s="145">
        <v>3082</v>
      </c>
      <c r="G18" s="145">
        <v>4159</v>
      </c>
      <c r="H18" s="145">
        <v>4223</v>
      </c>
      <c r="I18" s="145">
        <v>3850</v>
      </c>
      <c r="J18" s="145">
        <v>3023</v>
      </c>
      <c r="K18" s="145">
        <v>1962</v>
      </c>
      <c r="L18" s="145">
        <v>937</v>
      </c>
      <c r="M18" s="136">
        <v>49</v>
      </c>
      <c r="N18" s="175">
        <v>25380</v>
      </c>
      <c r="O18" s="152">
        <v>20447</v>
      </c>
      <c r="P18" s="153">
        <v>53.01535095293135</v>
      </c>
      <c r="Q18" s="170">
        <v>4933</v>
      </c>
      <c r="R18" s="191">
        <v>2948</v>
      </c>
    </row>
    <row r="19" spans="1:18" x14ac:dyDescent="0.25">
      <c r="A19" s="58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136"/>
      <c r="N19" s="58"/>
      <c r="O19" s="145"/>
      <c r="P19" s="142"/>
      <c r="Q19" s="70"/>
      <c r="R19" s="144"/>
    </row>
    <row r="20" spans="1:18" ht="18" thickBot="1" x14ac:dyDescent="0.35">
      <c r="A20" s="185" t="s">
        <v>154</v>
      </c>
      <c r="B20" s="991" t="s">
        <v>65</v>
      </c>
      <c r="C20" s="991"/>
      <c r="D20" s="991"/>
      <c r="E20" s="991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70"/>
      <c r="R20" s="232" t="s">
        <v>79</v>
      </c>
    </row>
    <row r="21" spans="1:18" s="56" customFormat="1" ht="45.75" thickBot="1" x14ac:dyDescent="0.3">
      <c r="A21" s="343" t="s">
        <v>16</v>
      </c>
      <c r="B21" s="132" t="s">
        <v>1</v>
      </c>
      <c r="C21" s="132" t="s">
        <v>46</v>
      </c>
      <c r="D21" s="132" t="s">
        <v>47</v>
      </c>
      <c r="E21" s="132" t="s">
        <v>48</v>
      </c>
      <c r="F21" s="132" t="s">
        <v>49</v>
      </c>
      <c r="G21" s="132" t="s">
        <v>50</v>
      </c>
      <c r="H21" s="132" t="s">
        <v>51</v>
      </c>
      <c r="I21" s="132" t="s">
        <v>52</v>
      </c>
      <c r="J21" s="132" t="s">
        <v>53</v>
      </c>
      <c r="K21" s="132" t="s">
        <v>54</v>
      </c>
      <c r="L21" s="132" t="s">
        <v>55</v>
      </c>
      <c r="M21" s="135">
        <v>100</v>
      </c>
      <c r="N21" s="171" t="s">
        <v>19</v>
      </c>
      <c r="O21" s="159" t="s">
        <v>101</v>
      </c>
      <c r="P21" s="133" t="s">
        <v>27</v>
      </c>
      <c r="Q21" s="166" t="s">
        <v>100</v>
      </c>
      <c r="R21" s="140" t="s">
        <v>63</v>
      </c>
    </row>
    <row r="22" spans="1:18" x14ac:dyDescent="0.25">
      <c r="A22" s="46">
        <v>1</v>
      </c>
      <c r="B22" s="131" t="s">
        <v>8</v>
      </c>
      <c r="C22" s="134">
        <v>6</v>
      </c>
      <c r="D22" s="134">
        <v>16</v>
      </c>
      <c r="E22" s="134">
        <v>20</v>
      </c>
      <c r="F22" s="134">
        <v>35</v>
      </c>
      <c r="G22" s="134">
        <v>70</v>
      </c>
      <c r="H22" s="134">
        <v>72</v>
      </c>
      <c r="I22" s="134">
        <v>95</v>
      </c>
      <c r="J22" s="134">
        <v>80</v>
      </c>
      <c r="K22" s="134">
        <v>62</v>
      </c>
      <c r="L22" s="134">
        <v>14</v>
      </c>
      <c r="M22" s="137">
        <v>0</v>
      </c>
      <c r="N22" s="172">
        <v>470</v>
      </c>
      <c r="O22" s="160">
        <v>440</v>
      </c>
      <c r="P22" s="143">
        <v>58.597872340425532</v>
      </c>
      <c r="Q22" s="186">
        <v>30</v>
      </c>
      <c r="R22" s="154">
        <v>76</v>
      </c>
    </row>
    <row r="23" spans="1:18" x14ac:dyDescent="0.25">
      <c r="A23" s="47">
        <v>2</v>
      </c>
      <c r="B23" s="9" t="s">
        <v>70</v>
      </c>
      <c r="C23" s="39">
        <v>40</v>
      </c>
      <c r="D23" s="39">
        <v>47</v>
      </c>
      <c r="E23" s="39">
        <v>87</v>
      </c>
      <c r="F23" s="39">
        <v>56</v>
      </c>
      <c r="G23" s="39">
        <v>25</v>
      </c>
      <c r="H23" s="39">
        <v>30</v>
      </c>
      <c r="I23" s="39">
        <v>16</v>
      </c>
      <c r="J23" s="39">
        <v>17</v>
      </c>
      <c r="K23" s="39">
        <v>6</v>
      </c>
      <c r="L23" s="39">
        <v>1</v>
      </c>
      <c r="M23" s="50">
        <v>0</v>
      </c>
      <c r="N23" s="40">
        <v>325</v>
      </c>
      <c r="O23" s="161">
        <v>196</v>
      </c>
      <c r="P23" s="36">
        <v>33.203076923076921</v>
      </c>
      <c r="Q23" s="176">
        <v>129</v>
      </c>
      <c r="R23" s="155">
        <v>7</v>
      </c>
    </row>
    <row r="24" spans="1:18" x14ac:dyDescent="0.25">
      <c r="A24" s="47">
        <v>3</v>
      </c>
      <c r="B24" s="9" t="s">
        <v>5</v>
      </c>
      <c r="C24" s="39">
        <v>2</v>
      </c>
      <c r="D24" s="39">
        <v>1</v>
      </c>
      <c r="E24" s="39">
        <v>2</v>
      </c>
      <c r="F24" s="39">
        <v>6</v>
      </c>
      <c r="G24" s="39">
        <v>5</v>
      </c>
      <c r="H24" s="39">
        <v>11</v>
      </c>
      <c r="I24" s="39">
        <v>2</v>
      </c>
      <c r="J24" s="39">
        <v>1</v>
      </c>
      <c r="K24" s="39">
        <v>1</v>
      </c>
      <c r="L24" s="39">
        <v>0</v>
      </c>
      <c r="M24" s="50">
        <v>1</v>
      </c>
      <c r="N24" s="40">
        <v>32</v>
      </c>
      <c r="O24" s="161">
        <v>26</v>
      </c>
      <c r="P24" s="36">
        <v>46.5625</v>
      </c>
      <c r="Q24" s="176">
        <v>6</v>
      </c>
      <c r="R24" s="155">
        <v>2</v>
      </c>
    </row>
    <row r="25" spans="1:18" x14ac:dyDescent="0.25">
      <c r="A25" s="47">
        <v>4</v>
      </c>
      <c r="B25" s="9" t="s">
        <v>14</v>
      </c>
      <c r="C25" s="39">
        <v>3</v>
      </c>
      <c r="D25" s="39">
        <v>2</v>
      </c>
      <c r="E25" s="39">
        <v>6</v>
      </c>
      <c r="F25" s="39">
        <v>7</v>
      </c>
      <c r="G25" s="39">
        <v>19</v>
      </c>
      <c r="H25" s="39">
        <v>15</v>
      </c>
      <c r="I25" s="39">
        <v>6</v>
      </c>
      <c r="J25" s="39">
        <v>6</v>
      </c>
      <c r="K25" s="39">
        <v>3</v>
      </c>
      <c r="L25" s="39">
        <v>1</v>
      </c>
      <c r="M25" s="50">
        <v>0</v>
      </c>
      <c r="N25" s="40">
        <v>68</v>
      </c>
      <c r="O25" s="161">
        <v>50</v>
      </c>
      <c r="P25" s="36">
        <v>48.117647058823529</v>
      </c>
      <c r="Q25" s="176">
        <v>18</v>
      </c>
      <c r="R25" s="155">
        <v>4</v>
      </c>
    </row>
    <row r="26" spans="1:18" x14ac:dyDescent="0.25">
      <c r="A26" s="47">
        <v>5</v>
      </c>
      <c r="B26" s="9" t="s">
        <v>13</v>
      </c>
      <c r="C26" s="39">
        <v>3</v>
      </c>
      <c r="D26" s="39">
        <v>9</v>
      </c>
      <c r="E26" s="39">
        <v>31</v>
      </c>
      <c r="F26" s="39">
        <v>38</v>
      </c>
      <c r="G26" s="39">
        <v>53</v>
      </c>
      <c r="H26" s="39">
        <v>26</v>
      </c>
      <c r="I26" s="39">
        <v>4</v>
      </c>
      <c r="J26" s="39">
        <v>1</v>
      </c>
      <c r="K26" s="39">
        <v>1</v>
      </c>
      <c r="L26" s="39">
        <v>0</v>
      </c>
      <c r="M26" s="50">
        <v>0</v>
      </c>
      <c r="N26" s="40">
        <v>166</v>
      </c>
      <c r="O26" s="161">
        <v>110</v>
      </c>
      <c r="P26" s="36">
        <v>38.367469879518069</v>
      </c>
      <c r="Q26" s="176">
        <v>56</v>
      </c>
      <c r="R26" s="155">
        <v>1</v>
      </c>
    </row>
    <row r="27" spans="1:18" x14ac:dyDescent="0.25">
      <c r="A27" s="47">
        <v>6</v>
      </c>
      <c r="B27" s="9" t="s">
        <v>7</v>
      </c>
      <c r="C27" s="39">
        <v>25</v>
      </c>
      <c r="D27" s="39">
        <v>57</v>
      </c>
      <c r="E27" s="39">
        <v>53</v>
      </c>
      <c r="F27" s="39">
        <v>71</v>
      </c>
      <c r="G27" s="39">
        <v>102</v>
      </c>
      <c r="H27" s="39">
        <v>63</v>
      </c>
      <c r="I27" s="39">
        <v>49</v>
      </c>
      <c r="J27" s="39">
        <v>41</v>
      </c>
      <c r="K27" s="39">
        <v>16</v>
      </c>
      <c r="L27" s="39">
        <v>9</v>
      </c>
      <c r="M27" s="50">
        <v>5</v>
      </c>
      <c r="N27" s="40">
        <v>491</v>
      </c>
      <c r="O27" s="161">
        <v>322</v>
      </c>
      <c r="P27" s="36">
        <v>44.067209775967413</v>
      </c>
      <c r="Q27" s="176">
        <v>169</v>
      </c>
      <c r="R27" s="155">
        <v>30</v>
      </c>
    </row>
    <row r="28" spans="1:18" x14ac:dyDescent="0.25">
      <c r="A28" s="47">
        <v>7</v>
      </c>
      <c r="B28" s="9" t="s">
        <v>11</v>
      </c>
      <c r="C28" s="39">
        <v>5</v>
      </c>
      <c r="D28" s="39">
        <v>35</v>
      </c>
      <c r="E28" s="39">
        <v>63</v>
      </c>
      <c r="F28" s="39">
        <v>105</v>
      </c>
      <c r="G28" s="39">
        <v>118</v>
      </c>
      <c r="H28" s="39">
        <v>81</v>
      </c>
      <c r="I28" s="39">
        <v>63</v>
      </c>
      <c r="J28" s="39">
        <v>27</v>
      </c>
      <c r="K28" s="39">
        <v>9</v>
      </c>
      <c r="L28" s="39">
        <v>1</v>
      </c>
      <c r="M28" s="50">
        <v>0</v>
      </c>
      <c r="N28" s="40">
        <v>507</v>
      </c>
      <c r="O28" s="161">
        <v>347</v>
      </c>
      <c r="P28" s="36">
        <v>43.792899408284022</v>
      </c>
      <c r="Q28" s="176">
        <v>160</v>
      </c>
      <c r="R28" s="155">
        <v>10</v>
      </c>
    </row>
    <row r="29" spans="1:18" x14ac:dyDescent="0.25">
      <c r="A29" s="47">
        <v>8</v>
      </c>
      <c r="B29" s="9" t="s">
        <v>10</v>
      </c>
      <c r="C29" s="39">
        <v>7</v>
      </c>
      <c r="D29" s="39">
        <v>42</v>
      </c>
      <c r="E29" s="39">
        <v>97</v>
      </c>
      <c r="F29" s="39">
        <v>72</v>
      </c>
      <c r="G29" s="39">
        <v>129</v>
      </c>
      <c r="H29" s="39">
        <v>72</v>
      </c>
      <c r="I29" s="39">
        <v>45</v>
      </c>
      <c r="J29" s="39">
        <v>17</v>
      </c>
      <c r="K29" s="39">
        <v>4</v>
      </c>
      <c r="L29" s="39">
        <v>1</v>
      </c>
      <c r="M29" s="50">
        <v>0</v>
      </c>
      <c r="N29" s="40">
        <v>486</v>
      </c>
      <c r="O29" s="161">
        <v>249</v>
      </c>
      <c r="P29" s="36">
        <v>40.788065843621396</v>
      </c>
      <c r="Q29" s="176">
        <v>237</v>
      </c>
      <c r="R29" s="155">
        <v>5</v>
      </c>
    </row>
    <row r="30" spans="1:18" x14ac:dyDescent="0.25">
      <c r="A30" s="47">
        <v>9</v>
      </c>
      <c r="B30" s="9" t="s">
        <v>6</v>
      </c>
      <c r="C30" s="39">
        <v>7</v>
      </c>
      <c r="D30" s="39">
        <v>24</v>
      </c>
      <c r="E30" s="39">
        <v>27</v>
      </c>
      <c r="F30" s="39">
        <v>32</v>
      </c>
      <c r="G30" s="39">
        <v>50</v>
      </c>
      <c r="H30" s="39">
        <v>33</v>
      </c>
      <c r="I30" s="39">
        <v>17</v>
      </c>
      <c r="J30" s="39">
        <v>11</v>
      </c>
      <c r="K30" s="39">
        <v>4</v>
      </c>
      <c r="L30" s="39">
        <v>1</v>
      </c>
      <c r="M30" s="50">
        <v>0</v>
      </c>
      <c r="N30" s="40">
        <v>206</v>
      </c>
      <c r="O30" s="161">
        <v>148</v>
      </c>
      <c r="P30" s="36">
        <v>41.412621359223301</v>
      </c>
      <c r="Q30" s="176">
        <v>58</v>
      </c>
      <c r="R30" s="155">
        <v>5</v>
      </c>
    </row>
    <row r="31" spans="1:18" x14ac:dyDescent="0.25">
      <c r="A31" s="47">
        <v>10</v>
      </c>
      <c r="B31" s="9" t="s">
        <v>4</v>
      </c>
      <c r="C31" s="39">
        <v>0</v>
      </c>
      <c r="D31" s="39">
        <v>1</v>
      </c>
      <c r="E31" s="39">
        <v>0</v>
      </c>
      <c r="F31" s="39">
        <v>1</v>
      </c>
      <c r="G31" s="39">
        <v>0</v>
      </c>
      <c r="H31" s="39">
        <v>0</v>
      </c>
      <c r="I31" s="39">
        <v>1</v>
      </c>
      <c r="J31" s="39">
        <v>0</v>
      </c>
      <c r="K31" s="39">
        <v>0</v>
      </c>
      <c r="L31" s="39">
        <v>0</v>
      </c>
      <c r="M31" s="50">
        <v>0</v>
      </c>
      <c r="N31" s="40">
        <v>3</v>
      </c>
      <c r="O31" s="161">
        <v>1</v>
      </c>
      <c r="P31" s="36">
        <v>35.333333333333336</v>
      </c>
      <c r="Q31" s="176">
        <v>2</v>
      </c>
      <c r="R31" s="155">
        <v>0</v>
      </c>
    </row>
    <row r="32" spans="1:18" ht="15.75" thickBot="1" x14ac:dyDescent="0.3">
      <c r="A32" s="48">
        <v>11</v>
      </c>
      <c r="B32" s="62" t="s">
        <v>15</v>
      </c>
      <c r="C32" s="61">
        <v>0</v>
      </c>
      <c r="D32" s="61">
        <v>8</v>
      </c>
      <c r="E32" s="61">
        <v>6</v>
      </c>
      <c r="F32" s="61">
        <v>6</v>
      </c>
      <c r="G32" s="61">
        <v>8</v>
      </c>
      <c r="H32" s="61">
        <v>4</v>
      </c>
      <c r="I32" s="61">
        <v>4</v>
      </c>
      <c r="J32" s="61">
        <v>8</v>
      </c>
      <c r="K32" s="61">
        <v>4</v>
      </c>
      <c r="L32" s="61">
        <v>1</v>
      </c>
      <c r="M32" s="139">
        <v>0</v>
      </c>
      <c r="N32" s="173">
        <v>49</v>
      </c>
      <c r="O32" s="162">
        <v>40</v>
      </c>
      <c r="P32" s="141">
        <v>47.102040816326529</v>
      </c>
      <c r="Q32" s="177">
        <v>9</v>
      </c>
      <c r="R32" s="156">
        <v>5</v>
      </c>
    </row>
    <row r="33" spans="1:18" x14ac:dyDescent="0.25">
      <c r="A33" s="58"/>
      <c r="B33" s="57" t="s">
        <v>19</v>
      </c>
      <c r="C33" s="58">
        <v>98</v>
      </c>
      <c r="D33" s="58">
        <v>242</v>
      </c>
      <c r="E33" s="58">
        <v>392</v>
      </c>
      <c r="F33" s="58">
        <v>429</v>
      </c>
      <c r="G33" s="58">
        <v>579</v>
      </c>
      <c r="H33" s="58">
        <v>407</v>
      </c>
      <c r="I33" s="58">
        <v>302</v>
      </c>
      <c r="J33" s="58">
        <v>209</v>
      </c>
      <c r="K33" s="58">
        <v>110</v>
      </c>
      <c r="L33" s="58">
        <v>29</v>
      </c>
      <c r="M33" s="136">
        <v>6</v>
      </c>
      <c r="N33" s="174">
        <v>2803</v>
      </c>
      <c r="O33" s="152">
        <v>1929</v>
      </c>
      <c r="P33" s="144">
        <v>43.39497606714545</v>
      </c>
      <c r="Q33" s="187">
        <v>874</v>
      </c>
      <c r="R33" s="11">
        <v>145</v>
      </c>
    </row>
    <row r="34" spans="1:18" x14ac:dyDescent="0.25">
      <c r="A34" s="58"/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136"/>
      <c r="N34" s="58"/>
      <c r="O34" s="145"/>
      <c r="P34" s="144"/>
      <c r="Q34" s="70"/>
      <c r="R34" s="11"/>
    </row>
    <row r="35" spans="1:18" s="59" customFormat="1" ht="18" thickBot="1" x14ac:dyDescent="0.35">
      <c r="A35" s="185" t="s">
        <v>155</v>
      </c>
      <c r="B35" s="183" t="s">
        <v>80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70"/>
      <c r="R35" s="232" t="s">
        <v>79</v>
      </c>
    </row>
    <row r="36" spans="1:18" s="35" customFormat="1" ht="45.75" thickBot="1" x14ac:dyDescent="0.3">
      <c r="A36" s="343" t="s">
        <v>16</v>
      </c>
      <c r="B36" s="132" t="s">
        <v>1</v>
      </c>
      <c r="C36" s="132" t="s">
        <v>46</v>
      </c>
      <c r="D36" s="132" t="s">
        <v>47</v>
      </c>
      <c r="E36" s="132" t="s">
        <v>48</v>
      </c>
      <c r="F36" s="132" t="s">
        <v>49</v>
      </c>
      <c r="G36" s="132" t="s">
        <v>50</v>
      </c>
      <c r="H36" s="132" t="s">
        <v>51</v>
      </c>
      <c r="I36" s="132" t="s">
        <v>52</v>
      </c>
      <c r="J36" s="132" t="s">
        <v>53</v>
      </c>
      <c r="K36" s="132" t="s">
        <v>54</v>
      </c>
      <c r="L36" s="132" t="s">
        <v>55</v>
      </c>
      <c r="M36" s="135">
        <v>100</v>
      </c>
      <c r="N36" s="171" t="s">
        <v>19</v>
      </c>
      <c r="O36" s="159" t="s">
        <v>101</v>
      </c>
      <c r="P36" s="133" t="s">
        <v>27</v>
      </c>
      <c r="Q36" s="166" t="s">
        <v>62</v>
      </c>
      <c r="R36" s="140" t="s">
        <v>63</v>
      </c>
    </row>
    <row r="37" spans="1:18" x14ac:dyDescent="0.25">
      <c r="A37" s="46">
        <v>1</v>
      </c>
      <c r="B37" s="131" t="s">
        <v>8</v>
      </c>
      <c r="C37" s="134">
        <v>1</v>
      </c>
      <c r="D37" s="134">
        <v>1</v>
      </c>
      <c r="E37" s="134">
        <v>2</v>
      </c>
      <c r="F37" s="134">
        <v>4</v>
      </c>
      <c r="G37" s="134">
        <v>6</v>
      </c>
      <c r="H37" s="134">
        <v>5</v>
      </c>
      <c r="I37" s="134">
        <v>10</v>
      </c>
      <c r="J37" s="134">
        <v>8</v>
      </c>
      <c r="K37" s="134">
        <v>5</v>
      </c>
      <c r="L37" s="134">
        <v>3</v>
      </c>
      <c r="M37" s="137">
        <v>0</v>
      </c>
      <c r="N37" s="172">
        <v>45</v>
      </c>
      <c r="O37" s="160">
        <v>42</v>
      </c>
      <c r="P37" s="143">
        <v>59.222222222222221</v>
      </c>
      <c r="Q37" s="186">
        <v>3</v>
      </c>
      <c r="R37" s="154">
        <v>8</v>
      </c>
    </row>
    <row r="38" spans="1:18" x14ac:dyDescent="0.25">
      <c r="A38" s="47">
        <v>2</v>
      </c>
      <c r="B38" s="9" t="s">
        <v>70</v>
      </c>
      <c r="C38" s="39">
        <v>3</v>
      </c>
      <c r="D38" s="39">
        <v>3</v>
      </c>
      <c r="E38" s="39">
        <v>2</v>
      </c>
      <c r="F38" s="39">
        <v>5</v>
      </c>
      <c r="G38" s="39">
        <v>2</v>
      </c>
      <c r="H38" s="39">
        <v>1</v>
      </c>
      <c r="I38" s="39">
        <v>2</v>
      </c>
      <c r="J38" s="39">
        <v>0</v>
      </c>
      <c r="K38" s="39">
        <v>0</v>
      </c>
      <c r="L38" s="39">
        <v>0</v>
      </c>
      <c r="M38" s="50">
        <v>0</v>
      </c>
      <c r="N38" s="40">
        <v>18</v>
      </c>
      <c r="O38" s="161">
        <v>11</v>
      </c>
      <c r="P38" s="36">
        <v>32</v>
      </c>
      <c r="Q38" s="176">
        <v>7</v>
      </c>
      <c r="R38" s="155">
        <v>0</v>
      </c>
    </row>
    <row r="39" spans="1:18" x14ac:dyDescent="0.25">
      <c r="A39" s="47">
        <v>3</v>
      </c>
      <c r="B39" s="9" t="s">
        <v>5</v>
      </c>
      <c r="C39" s="39">
        <v>0</v>
      </c>
      <c r="D39" s="39">
        <v>0</v>
      </c>
      <c r="E39" s="39">
        <v>0</v>
      </c>
      <c r="F39" s="39">
        <v>0</v>
      </c>
      <c r="G39" s="39">
        <v>1</v>
      </c>
      <c r="H39" s="39">
        <v>0</v>
      </c>
      <c r="I39" s="39">
        <v>1</v>
      </c>
      <c r="J39" s="39">
        <v>0</v>
      </c>
      <c r="K39" s="39">
        <v>0</v>
      </c>
      <c r="L39" s="39">
        <v>0</v>
      </c>
      <c r="M39" s="50">
        <v>0</v>
      </c>
      <c r="N39" s="40">
        <v>2</v>
      </c>
      <c r="O39" s="161">
        <v>2</v>
      </c>
      <c r="P39" s="36">
        <v>55.5</v>
      </c>
      <c r="Q39" s="176">
        <v>0</v>
      </c>
      <c r="R39" s="155">
        <v>0</v>
      </c>
    </row>
    <row r="40" spans="1:18" x14ac:dyDescent="0.25">
      <c r="A40" s="47">
        <v>4</v>
      </c>
      <c r="B40" s="9" t="s">
        <v>14</v>
      </c>
      <c r="C40" s="39">
        <v>0</v>
      </c>
      <c r="D40" s="39">
        <v>0</v>
      </c>
      <c r="E40" s="39">
        <v>0</v>
      </c>
      <c r="F40" s="39">
        <v>0</v>
      </c>
      <c r="G40" s="39">
        <v>2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50">
        <v>0</v>
      </c>
      <c r="N40" s="40">
        <v>2</v>
      </c>
      <c r="O40" s="161">
        <v>2</v>
      </c>
      <c r="P40" s="36">
        <v>42</v>
      </c>
      <c r="Q40" s="176">
        <v>0</v>
      </c>
      <c r="R40" s="155">
        <v>0</v>
      </c>
    </row>
    <row r="41" spans="1:18" x14ac:dyDescent="0.25">
      <c r="A41" s="47">
        <v>5</v>
      </c>
      <c r="B41" s="9" t="s">
        <v>13</v>
      </c>
      <c r="C41" s="39">
        <v>0</v>
      </c>
      <c r="D41" s="39">
        <v>0</v>
      </c>
      <c r="E41" s="39">
        <v>0</v>
      </c>
      <c r="F41" s="39">
        <v>1</v>
      </c>
      <c r="G41" s="39">
        <v>2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50">
        <v>0</v>
      </c>
      <c r="N41" s="40">
        <v>3</v>
      </c>
      <c r="O41" s="161">
        <v>3</v>
      </c>
      <c r="P41" s="36">
        <v>41.666666666666664</v>
      </c>
      <c r="Q41" s="176">
        <v>0</v>
      </c>
      <c r="R41" s="155">
        <v>0</v>
      </c>
    </row>
    <row r="42" spans="1:18" x14ac:dyDescent="0.25">
      <c r="A42" s="47">
        <v>6</v>
      </c>
      <c r="B42" s="9" t="s">
        <v>7</v>
      </c>
      <c r="C42" s="39">
        <v>3</v>
      </c>
      <c r="D42" s="39">
        <v>3</v>
      </c>
      <c r="E42" s="39">
        <v>3</v>
      </c>
      <c r="F42" s="39">
        <v>3</v>
      </c>
      <c r="G42" s="39">
        <v>2</v>
      </c>
      <c r="H42" s="39">
        <v>0</v>
      </c>
      <c r="I42" s="39">
        <v>0</v>
      </c>
      <c r="J42" s="39">
        <v>2</v>
      </c>
      <c r="K42" s="39">
        <v>2</v>
      </c>
      <c r="L42" s="39">
        <v>0</v>
      </c>
      <c r="M42" s="50">
        <v>0</v>
      </c>
      <c r="N42" s="40">
        <v>18</v>
      </c>
      <c r="O42" s="161">
        <v>8</v>
      </c>
      <c r="P42" s="36">
        <v>36.333333333333336</v>
      </c>
      <c r="Q42" s="176">
        <v>10</v>
      </c>
      <c r="R42" s="155">
        <v>2</v>
      </c>
    </row>
    <row r="43" spans="1:18" x14ac:dyDescent="0.25">
      <c r="A43" s="47">
        <v>7</v>
      </c>
      <c r="B43" s="9" t="s">
        <v>11</v>
      </c>
      <c r="C43" s="39">
        <v>1</v>
      </c>
      <c r="D43" s="39">
        <v>0</v>
      </c>
      <c r="E43" s="39">
        <v>7</v>
      </c>
      <c r="F43" s="39">
        <v>6</v>
      </c>
      <c r="G43" s="39">
        <v>1</v>
      </c>
      <c r="H43" s="39">
        <v>2</v>
      </c>
      <c r="I43" s="39">
        <v>3</v>
      </c>
      <c r="J43" s="39">
        <v>1</v>
      </c>
      <c r="K43" s="39">
        <v>0</v>
      </c>
      <c r="L43" s="39">
        <v>0</v>
      </c>
      <c r="M43" s="50">
        <v>0</v>
      </c>
      <c r="N43" s="40">
        <v>21</v>
      </c>
      <c r="O43" s="161">
        <v>8</v>
      </c>
      <c r="P43" s="36">
        <v>37.523809523809526</v>
      </c>
      <c r="Q43" s="176">
        <v>13</v>
      </c>
      <c r="R43" s="155">
        <v>0</v>
      </c>
    </row>
    <row r="44" spans="1:18" x14ac:dyDescent="0.25">
      <c r="A44" s="47">
        <v>8</v>
      </c>
      <c r="B44" s="9" t="s">
        <v>10</v>
      </c>
      <c r="C44" s="39">
        <v>0</v>
      </c>
      <c r="D44" s="39">
        <v>1</v>
      </c>
      <c r="E44" s="39">
        <v>1</v>
      </c>
      <c r="F44" s="39">
        <v>2</v>
      </c>
      <c r="G44" s="39">
        <v>1</v>
      </c>
      <c r="H44" s="39">
        <v>1</v>
      </c>
      <c r="I44" s="39">
        <v>1</v>
      </c>
      <c r="J44" s="39">
        <v>2</v>
      </c>
      <c r="K44" s="39">
        <v>0</v>
      </c>
      <c r="L44" s="39">
        <v>0</v>
      </c>
      <c r="M44" s="50">
        <v>0</v>
      </c>
      <c r="N44" s="40">
        <v>9</v>
      </c>
      <c r="O44" s="161">
        <v>5</v>
      </c>
      <c r="P44" s="36">
        <v>46.222222222222221</v>
      </c>
      <c r="Q44" s="176">
        <v>4</v>
      </c>
      <c r="R44" s="155">
        <v>0</v>
      </c>
    </row>
    <row r="45" spans="1:18" x14ac:dyDescent="0.25">
      <c r="A45" s="47">
        <v>9</v>
      </c>
      <c r="B45" s="9" t="s">
        <v>6</v>
      </c>
      <c r="C45" s="39">
        <v>0</v>
      </c>
      <c r="D45" s="39">
        <v>1</v>
      </c>
      <c r="E45" s="39">
        <v>3</v>
      </c>
      <c r="F45" s="39">
        <v>1</v>
      </c>
      <c r="G45" s="39">
        <v>0</v>
      </c>
      <c r="H45" s="39">
        <v>0</v>
      </c>
      <c r="I45" s="39">
        <v>1</v>
      </c>
      <c r="J45" s="39">
        <v>0</v>
      </c>
      <c r="K45" s="39">
        <v>0</v>
      </c>
      <c r="L45" s="39">
        <v>0</v>
      </c>
      <c r="M45" s="50">
        <v>0</v>
      </c>
      <c r="N45" s="40">
        <v>6</v>
      </c>
      <c r="O45" s="161">
        <v>2</v>
      </c>
      <c r="P45" s="36">
        <v>31.5</v>
      </c>
      <c r="Q45" s="176">
        <v>4</v>
      </c>
      <c r="R45" s="155">
        <v>0</v>
      </c>
    </row>
    <row r="46" spans="1:18" ht="15.75" thickBot="1" x14ac:dyDescent="0.3">
      <c r="A46" s="48">
        <v>11</v>
      </c>
      <c r="B46" s="62" t="s">
        <v>15</v>
      </c>
      <c r="C46" s="61">
        <v>0</v>
      </c>
      <c r="D46" s="61">
        <v>0</v>
      </c>
      <c r="E46" s="61">
        <v>0</v>
      </c>
      <c r="F46" s="61">
        <v>1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139">
        <v>0</v>
      </c>
      <c r="N46" s="173">
        <v>1</v>
      </c>
      <c r="O46" s="162">
        <v>1</v>
      </c>
      <c r="P46" s="141">
        <v>31</v>
      </c>
      <c r="Q46" s="177">
        <v>0</v>
      </c>
      <c r="R46" s="156">
        <v>0</v>
      </c>
    </row>
    <row r="47" spans="1:18" x14ac:dyDescent="0.25">
      <c r="A47" s="58"/>
      <c r="B47" s="57" t="s">
        <v>19</v>
      </c>
      <c r="C47" s="58">
        <v>8</v>
      </c>
      <c r="D47" s="58">
        <v>9</v>
      </c>
      <c r="E47" s="58">
        <v>18</v>
      </c>
      <c r="F47" s="58">
        <v>23</v>
      </c>
      <c r="G47" s="58">
        <v>17</v>
      </c>
      <c r="H47" s="58">
        <v>9</v>
      </c>
      <c r="I47" s="58">
        <v>18</v>
      </c>
      <c r="J47" s="58">
        <v>13</v>
      </c>
      <c r="K47" s="58">
        <v>7</v>
      </c>
      <c r="L47" s="58">
        <v>3</v>
      </c>
      <c r="M47" s="136">
        <v>0</v>
      </c>
      <c r="N47" s="174">
        <v>125</v>
      </c>
      <c r="O47" s="152">
        <v>84</v>
      </c>
      <c r="P47" s="144">
        <v>41.296825400000003</v>
      </c>
      <c r="Q47" s="187">
        <v>41</v>
      </c>
      <c r="R47" s="70">
        <v>10</v>
      </c>
    </row>
    <row r="48" spans="1:18" x14ac:dyDescent="0.25">
      <c r="A48" s="58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136"/>
      <c r="N48" s="174"/>
      <c r="O48" s="152"/>
      <c r="P48" s="144"/>
      <c r="Q48" s="187"/>
      <c r="R48" s="70"/>
    </row>
    <row r="49" spans="1:26" ht="18" thickBot="1" x14ac:dyDescent="0.35">
      <c r="A49" s="185" t="s">
        <v>156</v>
      </c>
      <c r="B49" s="183" t="s">
        <v>138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136"/>
      <c r="N49" s="58"/>
      <c r="O49" s="145"/>
      <c r="P49" s="142"/>
      <c r="Q49" s="70"/>
      <c r="R49" s="144"/>
    </row>
    <row r="50" spans="1:26" s="63" customFormat="1" ht="30" customHeight="1" thickBot="1" x14ac:dyDescent="0.3">
      <c r="A50" s="148"/>
      <c r="B50" s="64" t="s">
        <v>81</v>
      </c>
      <c r="C50" s="65">
        <f t="shared" ref="C50:O50" si="0">C47+C33+C18</f>
        <v>515</v>
      </c>
      <c r="D50" s="65">
        <f t="shared" si="0"/>
        <v>1543</v>
      </c>
      <c r="E50" s="65">
        <f t="shared" si="0"/>
        <v>2804</v>
      </c>
      <c r="F50" s="65">
        <f t="shared" si="0"/>
        <v>3534</v>
      </c>
      <c r="G50" s="65">
        <f t="shared" si="0"/>
        <v>4755</v>
      </c>
      <c r="H50" s="65">
        <f t="shared" si="0"/>
        <v>4639</v>
      </c>
      <c r="I50" s="65">
        <f t="shared" si="0"/>
        <v>4170</v>
      </c>
      <c r="J50" s="65">
        <f t="shared" si="0"/>
        <v>3245</v>
      </c>
      <c r="K50" s="65">
        <f t="shared" si="0"/>
        <v>2079</v>
      </c>
      <c r="L50" s="65">
        <f t="shared" si="0"/>
        <v>969</v>
      </c>
      <c r="M50" s="65">
        <f t="shared" si="0"/>
        <v>55</v>
      </c>
      <c r="N50" s="178">
        <f t="shared" si="0"/>
        <v>28308</v>
      </c>
      <c r="O50" s="195">
        <f t="shared" si="0"/>
        <v>22460</v>
      </c>
      <c r="P50" s="193">
        <f>(P47+P33+P18)/3</f>
        <v>45.902384140025596</v>
      </c>
      <c r="Q50" s="196">
        <f>Q47+Q33+Q18</f>
        <v>5848</v>
      </c>
      <c r="R50" s="448">
        <f>R47+R33+R18</f>
        <v>3103</v>
      </c>
    </row>
    <row r="52" spans="1:26" s="447" customFormat="1" ht="27.75" customHeight="1" thickBot="1" x14ac:dyDescent="0.3">
      <c r="A52" s="439" t="s">
        <v>157</v>
      </c>
      <c r="B52" s="440" t="s">
        <v>43</v>
      </c>
      <c r="C52" s="441"/>
      <c r="D52" s="439"/>
      <c r="E52" s="439"/>
      <c r="F52" s="439"/>
      <c r="G52" s="439"/>
      <c r="H52" s="439"/>
      <c r="I52" s="439"/>
      <c r="J52" s="439"/>
      <c r="K52" s="442"/>
      <c r="L52" s="439"/>
      <c r="M52" s="443"/>
      <c r="N52" s="444"/>
      <c r="O52" s="445"/>
      <c r="P52" s="446"/>
      <c r="Q52" s="440"/>
      <c r="R52" s="440"/>
      <c r="S52" s="441"/>
    </row>
    <row r="53" spans="1:26" s="6" customFormat="1" ht="32.25" thickBot="1" x14ac:dyDescent="0.3">
      <c r="A53" s="148"/>
      <c r="B53" s="361" t="s">
        <v>82</v>
      </c>
      <c r="C53" s="362">
        <v>28308</v>
      </c>
      <c r="D53" s="67"/>
      <c r="E53" s="67"/>
      <c r="F53" s="67"/>
      <c r="G53" s="67"/>
      <c r="H53" s="67"/>
      <c r="I53" s="67"/>
      <c r="J53" s="67"/>
      <c r="K53" s="197"/>
      <c r="L53" s="67"/>
      <c r="M53" s="69"/>
      <c r="N53" s="68"/>
      <c r="O53" s="163"/>
      <c r="P53" s="194"/>
      <c r="Q53" s="68"/>
      <c r="R53" s="68"/>
      <c r="S53" s="66"/>
    </row>
    <row r="54" spans="1:26" x14ac:dyDescent="0.25">
      <c r="B54" s="59"/>
      <c r="C54" s="157"/>
      <c r="D54" s="157"/>
      <c r="E54" s="157"/>
      <c r="F54" s="157"/>
      <c r="G54" s="157"/>
      <c r="H54" s="157"/>
      <c r="K54" s="49"/>
      <c r="T54" s="60"/>
      <c r="U54" s="60"/>
      <c r="V54" s="60"/>
      <c r="W54" s="60"/>
      <c r="X54" s="60"/>
      <c r="Y54" s="60"/>
      <c r="Z54" s="60"/>
    </row>
  </sheetData>
  <mergeCells count="1">
    <mergeCell ref="B20:E20"/>
  </mergeCells>
  <pageMargins left="0.51181102362204722" right="0.15748031496062992" top="0.19685039370078741" bottom="0.31496062992125984" header="0.15748031496062992" footer="0.11811023622047245"/>
  <pageSetup paperSize="9" fitToHeight="0" orientation="landscape" r:id="rId1"/>
  <headerFooter>
    <oddFooter>&amp;LРаспределение участников ЕГЭ-2020 по тестовым баллам&amp;CСтр.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4"/>
  <sheetViews>
    <sheetView workbookViewId="0">
      <pane xSplit="2" topLeftCell="C1" activePane="topRight" state="frozen"/>
      <selection pane="topRight" activeCell="B4" sqref="B4:B17"/>
    </sheetView>
  </sheetViews>
  <sheetFormatPr defaultRowHeight="15" x14ac:dyDescent="0.25"/>
  <cols>
    <col min="1" max="1" width="4.7109375" style="51" customWidth="1"/>
    <col min="2" max="2" width="18.85546875" customWidth="1"/>
    <col min="3" max="12" width="6.5703125" style="51" customWidth="1"/>
    <col min="13" max="13" width="6.5703125" style="45" customWidth="1"/>
    <col min="14" max="14" width="7.140625" style="51" customWidth="1"/>
    <col min="15" max="15" width="10" style="158" customWidth="1"/>
    <col min="16" max="16" width="7.5703125" style="37" customWidth="1"/>
    <col min="17" max="17" width="10.85546875" style="20" customWidth="1"/>
    <col min="18" max="18" width="8.5703125" style="51" customWidth="1"/>
  </cols>
  <sheetData>
    <row r="1" spans="1:18" s="453" customFormat="1" ht="17.25" x14ac:dyDescent="0.3">
      <c r="A1" s="146" t="s">
        <v>313</v>
      </c>
      <c r="B1" s="52" t="s">
        <v>139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7"/>
      <c r="N1" s="456"/>
      <c r="O1" s="458"/>
      <c r="P1" s="459"/>
      <c r="Q1" s="460"/>
      <c r="R1" s="454"/>
    </row>
    <row r="2" spans="1:18" s="453" customFormat="1" ht="18" thickBot="1" x14ac:dyDescent="0.35">
      <c r="A2" s="185" t="s">
        <v>251</v>
      </c>
      <c r="B2" s="183" t="s">
        <v>66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  <c r="R2" s="454" t="s">
        <v>140</v>
      </c>
    </row>
    <row r="3" spans="1:18" s="35" customFormat="1" ht="45.75" thickBot="1" x14ac:dyDescent="0.3">
      <c r="A3" s="343" t="s">
        <v>16</v>
      </c>
      <c r="B3" s="344" t="s">
        <v>1</v>
      </c>
      <c r="C3" s="344" t="s">
        <v>141</v>
      </c>
      <c r="D3" s="344" t="s">
        <v>142</v>
      </c>
      <c r="E3" s="344" t="s">
        <v>143</v>
      </c>
      <c r="F3" s="344" t="s">
        <v>144</v>
      </c>
      <c r="G3" s="344" t="s">
        <v>145</v>
      </c>
      <c r="H3" s="344" t="s">
        <v>146</v>
      </c>
      <c r="I3" s="344" t="s">
        <v>147</v>
      </c>
      <c r="J3" s="344" t="s">
        <v>148</v>
      </c>
      <c r="K3" s="344" t="s">
        <v>149</v>
      </c>
      <c r="L3" s="344" t="s">
        <v>150</v>
      </c>
      <c r="M3" s="135">
        <v>100</v>
      </c>
      <c r="N3" s="342" t="s">
        <v>19</v>
      </c>
      <c r="O3" s="159" t="s">
        <v>56</v>
      </c>
      <c r="P3" s="133" t="s">
        <v>151</v>
      </c>
      <c r="Q3" s="166" t="s">
        <v>95</v>
      </c>
      <c r="R3" s="345" t="s">
        <v>63</v>
      </c>
    </row>
    <row r="4" spans="1:18" x14ac:dyDescent="0.25">
      <c r="A4" s="46">
        <v>1</v>
      </c>
      <c r="B4" s="131" t="s">
        <v>8</v>
      </c>
      <c r="C4" s="134">
        <v>53</v>
      </c>
      <c r="D4" s="134">
        <v>157</v>
      </c>
      <c r="E4" s="134">
        <v>275</v>
      </c>
      <c r="F4" s="134">
        <v>378</v>
      </c>
      <c r="G4" s="134">
        <v>951</v>
      </c>
      <c r="H4" s="134">
        <v>1488</v>
      </c>
      <c r="I4" s="134">
        <v>1853</v>
      </c>
      <c r="J4" s="134">
        <v>1647</v>
      </c>
      <c r="K4" s="134">
        <v>1065</v>
      </c>
      <c r="L4" s="134">
        <v>650</v>
      </c>
      <c r="M4" s="137">
        <v>30</v>
      </c>
      <c r="N4" s="172">
        <v>8547</v>
      </c>
      <c r="O4" s="160">
        <v>8279</v>
      </c>
      <c r="P4" s="143">
        <v>64.524628524628525</v>
      </c>
      <c r="Q4" s="167">
        <v>268</v>
      </c>
      <c r="R4" s="188">
        <v>2043</v>
      </c>
    </row>
    <row r="5" spans="1:18" x14ac:dyDescent="0.25">
      <c r="A5" s="47">
        <v>2</v>
      </c>
      <c r="B5" s="9" t="s">
        <v>22</v>
      </c>
      <c r="C5" s="39">
        <v>88</v>
      </c>
      <c r="D5" s="39">
        <v>242</v>
      </c>
      <c r="E5" s="39">
        <v>448</v>
      </c>
      <c r="F5" s="39">
        <v>526</v>
      </c>
      <c r="G5" s="39">
        <v>384</v>
      </c>
      <c r="H5" s="39">
        <v>163</v>
      </c>
      <c r="I5" s="39">
        <v>279</v>
      </c>
      <c r="J5" s="39">
        <v>172</v>
      </c>
      <c r="K5" s="39">
        <v>46</v>
      </c>
      <c r="L5" s="39">
        <v>12</v>
      </c>
      <c r="M5" s="50">
        <v>2</v>
      </c>
      <c r="N5" s="40">
        <v>2362</v>
      </c>
      <c r="O5" s="161">
        <v>1831</v>
      </c>
      <c r="P5" s="36">
        <v>41.746401354784084</v>
      </c>
      <c r="Q5" s="168">
        <v>531</v>
      </c>
      <c r="R5" s="189">
        <v>82</v>
      </c>
    </row>
    <row r="6" spans="1:18" x14ac:dyDescent="0.25">
      <c r="A6" s="47">
        <v>3</v>
      </c>
      <c r="B6" s="9" t="s">
        <v>5</v>
      </c>
      <c r="C6" s="39">
        <v>9</v>
      </c>
      <c r="D6" s="39">
        <v>8</v>
      </c>
      <c r="E6" s="39">
        <v>7</v>
      </c>
      <c r="F6" s="39">
        <v>23</v>
      </c>
      <c r="G6" s="39">
        <v>46</v>
      </c>
      <c r="H6" s="39">
        <v>50</v>
      </c>
      <c r="I6" s="39">
        <v>63</v>
      </c>
      <c r="J6" s="39">
        <v>34</v>
      </c>
      <c r="K6" s="39">
        <v>18</v>
      </c>
      <c r="L6" s="39">
        <v>4</v>
      </c>
      <c r="M6" s="50">
        <v>0</v>
      </c>
      <c r="N6" s="40">
        <v>262</v>
      </c>
      <c r="O6" s="161">
        <v>238</v>
      </c>
      <c r="P6" s="36">
        <v>56.05343511450382</v>
      </c>
      <c r="Q6" s="168">
        <v>24</v>
      </c>
      <c r="R6" s="189">
        <v>27</v>
      </c>
    </row>
    <row r="7" spans="1:18" x14ac:dyDescent="0.25">
      <c r="A7" s="47">
        <v>4</v>
      </c>
      <c r="B7" s="9" t="s">
        <v>14</v>
      </c>
      <c r="C7" s="39">
        <v>28</v>
      </c>
      <c r="D7" s="39">
        <v>46</v>
      </c>
      <c r="E7" s="39">
        <v>21</v>
      </c>
      <c r="F7" s="39">
        <v>37</v>
      </c>
      <c r="G7" s="39">
        <v>105</v>
      </c>
      <c r="H7" s="39">
        <v>70</v>
      </c>
      <c r="I7" s="39">
        <v>60</v>
      </c>
      <c r="J7" s="39">
        <v>48</v>
      </c>
      <c r="K7" s="39">
        <v>27</v>
      </c>
      <c r="L7" s="39">
        <v>1</v>
      </c>
      <c r="M7" s="50">
        <v>0</v>
      </c>
      <c r="N7" s="40">
        <v>443</v>
      </c>
      <c r="O7" s="161">
        <v>329</v>
      </c>
      <c r="P7" s="36">
        <v>48.072234762979683</v>
      </c>
      <c r="Q7" s="168">
        <v>114</v>
      </c>
      <c r="R7" s="189">
        <v>28</v>
      </c>
    </row>
    <row r="8" spans="1:18" x14ac:dyDescent="0.25">
      <c r="A8" s="47">
        <v>5</v>
      </c>
      <c r="B8" s="9" t="s">
        <v>13</v>
      </c>
      <c r="C8" s="39">
        <v>9</v>
      </c>
      <c r="D8" s="39">
        <v>32</v>
      </c>
      <c r="E8" s="39">
        <v>115</v>
      </c>
      <c r="F8" s="39">
        <v>206</v>
      </c>
      <c r="G8" s="39">
        <v>242</v>
      </c>
      <c r="H8" s="39">
        <v>186</v>
      </c>
      <c r="I8" s="39">
        <v>52</v>
      </c>
      <c r="J8" s="39">
        <v>17</v>
      </c>
      <c r="K8" s="39">
        <v>14</v>
      </c>
      <c r="L8" s="39">
        <v>5</v>
      </c>
      <c r="M8" s="50">
        <v>0</v>
      </c>
      <c r="N8" s="40">
        <v>878</v>
      </c>
      <c r="O8" s="161">
        <v>678</v>
      </c>
      <c r="P8" s="36">
        <v>44.050113895216398</v>
      </c>
      <c r="Q8" s="168">
        <v>200</v>
      </c>
      <c r="R8" s="189">
        <v>21</v>
      </c>
    </row>
    <row r="9" spans="1:18" s="13" customFormat="1" x14ac:dyDescent="0.25">
      <c r="A9" s="147">
        <v>6</v>
      </c>
      <c r="B9" s="17" t="s">
        <v>7</v>
      </c>
      <c r="C9" s="19">
        <v>148</v>
      </c>
      <c r="D9" s="19">
        <v>291</v>
      </c>
      <c r="E9" s="19">
        <v>408</v>
      </c>
      <c r="F9" s="19">
        <v>279</v>
      </c>
      <c r="G9" s="19">
        <v>611</v>
      </c>
      <c r="H9" s="19">
        <v>436</v>
      </c>
      <c r="I9" s="19">
        <v>356</v>
      </c>
      <c r="J9" s="19">
        <v>303</v>
      </c>
      <c r="K9" s="19">
        <v>148</v>
      </c>
      <c r="L9" s="19">
        <v>65</v>
      </c>
      <c r="M9" s="138">
        <v>10</v>
      </c>
      <c r="N9" s="40">
        <v>3055</v>
      </c>
      <c r="O9" s="161">
        <v>2119</v>
      </c>
      <c r="P9" s="44">
        <v>46.976759410801961</v>
      </c>
      <c r="Q9" s="168">
        <v>936</v>
      </c>
      <c r="R9" s="189">
        <v>235</v>
      </c>
    </row>
    <row r="10" spans="1:18" s="13" customFormat="1" x14ac:dyDescent="0.25">
      <c r="A10" s="147">
        <v>7</v>
      </c>
      <c r="B10" s="17" t="s">
        <v>11</v>
      </c>
      <c r="C10" s="19">
        <v>28</v>
      </c>
      <c r="D10" s="19">
        <v>190</v>
      </c>
      <c r="E10" s="19">
        <v>492</v>
      </c>
      <c r="F10" s="19">
        <v>573</v>
      </c>
      <c r="G10" s="19">
        <v>636</v>
      </c>
      <c r="H10" s="19">
        <v>590</v>
      </c>
      <c r="I10" s="19">
        <v>467</v>
      </c>
      <c r="J10" s="19">
        <v>278</v>
      </c>
      <c r="K10" s="19">
        <v>77</v>
      </c>
      <c r="L10" s="19">
        <v>24</v>
      </c>
      <c r="M10" s="138">
        <v>1</v>
      </c>
      <c r="N10" s="40">
        <v>3356</v>
      </c>
      <c r="O10" s="161">
        <v>2462</v>
      </c>
      <c r="P10" s="44">
        <v>47.258343265792611</v>
      </c>
      <c r="Q10" s="168">
        <v>894</v>
      </c>
      <c r="R10" s="189">
        <v>102</v>
      </c>
    </row>
    <row r="11" spans="1:18" s="13" customFormat="1" x14ac:dyDescent="0.25">
      <c r="A11" s="147">
        <v>8</v>
      </c>
      <c r="B11" s="17" t="s">
        <v>10</v>
      </c>
      <c r="C11" s="19">
        <v>46</v>
      </c>
      <c r="D11" s="19">
        <v>219</v>
      </c>
      <c r="E11" s="19">
        <v>527</v>
      </c>
      <c r="F11" s="19">
        <v>573</v>
      </c>
      <c r="G11" s="19">
        <v>877</v>
      </c>
      <c r="H11" s="19">
        <v>762</v>
      </c>
      <c r="I11" s="19">
        <v>461</v>
      </c>
      <c r="J11" s="19">
        <v>225</v>
      </c>
      <c r="K11" s="19">
        <v>128</v>
      </c>
      <c r="L11" s="19">
        <v>52</v>
      </c>
      <c r="M11" s="138">
        <v>5</v>
      </c>
      <c r="N11" s="40">
        <v>3875</v>
      </c>
      <c r="O11" s="161">
        <v>2389</v>
      </c>
      <c r="P11" s="44">
        <v>47.000516129032256</v>
      </c>
      <c r="Q11" s="168">
        <v>1486</v>
      </c>
      <c r="R11" s="189">
        <v>185</v>
      </c>
    </row>
    <row r="12" spans="1:18" s="13" customFormat="1" x14ac:dyDescent="0.25">
      <c r="A12" s="147">
        <v>9</v>
      </c>
      <c r="B12" s="17" t="s">
        <v>6</v>
      </c>
      <c r="C12" s="19">
        <v>44</v>
      </c>
      <c r="D12" s="19">
        <v>186</v>
      </c>
      <c r="E12" s="19">
        <v>207</v>
      </c>
      <c r="F12" s="19">
        <v>433</v>
      </c>
      <c r="G12" s="19">
        <v>485</v>
      </c>
      <c r="H12" s="19">
        <v>294</v>
      </c>
      <c r="I12" s="19">
        <v>231</v>
      </c>
      <c r="J12" s="19">
        <v>85</v>
      </c>
      <c r="K12" s="19">
        <v>69</v>
      </c>
      <c r="L12" s="19">
        <v>31</v>
      </c>
      <c r="M12" s="138">
        <v>1</v>
      </c>
      <c r="N12" s="40">
        <v>2066</v>
      </c>
      <c r="O12" s="161">
        <v>1629</v>
      </c>
      <c r="P12" s="44">
        <v>44.71539206195547</v>
      </c>
      <c r="Q12" s="168">
        <v>437</v>
      </c>
      <c r="R12" s="189">
        <v>101</v>
      </c>
    </row>
    <row r="13" spans="1:18" s="13" customFormat="1" x14ac:dyDescent="0.25">
      <c r="A13" s="147">
        <v>10</v>
      </c>
      <c r="B13" s="17" t="s">
        <v>4</v>
      </c>
      <c r="C13" s="19">
        <v>1</v>
      </c>
      <c r="D13" s="19">
        <v>3</v>
      </c>
      <c r="E13" s="19">
        <v>7</v>
      </c>
      <c r="F13" s="19">
        <v>12</v>
      </c>
      <c r="G13" s="19">
        <v>20</v>
      </c>
      <c r="H13" s="19">
        <v>10</v>
      </c>
      <c r="I13" s="19">
        <v>7</v>
      </c>
      <c r="J13" s="19">
        <v>1</v>
      </c>
      <c r="K13" s="19">
        <v>2</v>
      </c>
      <c r="L13" s="19">
        <v>0</v>
      </c>
      <c r="M13" s="138">
        <v>0</v>
      </c>
      <c r="N13" s="40">
        <v>63</v>
      </c>
      <c r="O13" s="161">
        <v>50</v>
      </c>
      <c r="P13" s="44">
        <v>44.587301587301589</v>
      </c>
      <c r="Q13" s="168">
        <v>13</v>
      </c>
      <c r="R13" s="189">
        <v>2</v>
      </c>
    </row>
    <row r="14" spans="1:18" s="13" customFormat="1" x14ac:dyDescent="0.25">
      <c r="A14" s="147">
        <v>11</v>
      </c>
      <c r="B14" s="17" t="s">
        <v>15</v>
      </c>
      <c r="C14" s="19">
        <v>3</v>
      </c>
      <c r="D14" s="19">
        <v>22</v>
      </c>
      <c r="E14" s="19">
        <v>38</v>
      </c>
      <c r="F14" s="19">
        <v>43</v>
      </c>
      <c r="G14" s="19">
        <v>51</v>
      </c>
      <c r="H14" s="19">
        <v>52</v>
      </c>
      <c r="I14" s="19">
        <v>67</v>
      </c>
      <c r="J14" s="19">
        <v>87</v>
      </c>
      <c r="K14" s="19">
        <v>85</v>
      </c>
      <c r="L14" s="19">
        <v>22</v>
      </c>
      <c r="M14" s="138">
        <v>0</v>
      </c>
      <c r="N14" s="40">
        <v>470</v>
      </c>
      <c r="O14" s="161">
        <v>441</v>
      </c>
      <c r="P14" s="44">
        <v>60.229787234042554</v>
      </c>
      <c r="Q14" s="168">
        <v>29</v>
      </c>
      <c r="R14" s="189">
        <v>120</v>
      </c>
    </row>
    <row r="15" spans="1:18" s="13" customFormat="1" x14ac:dyDescent="0.25">
      <c r="A15" s="147">
        <v>12</v>
      </c>
      <c r="B15" s="17" t="s">
        <v>71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</v>
      </c>
      <c r="L15" s="19">
        <v>0</v>
      </c>
      <c r="M15" s="138">
        <v>0</v>
      </c>
      <c r="N15" s="40">
        <v>1</v>
      </c>
      <c r="O15" s="161">
        <v>1</v>
      </c>
      <c r="P15" s="44">
        <v>86</v>
      </c>
      <c r="Q15" s="168">
        <v>0</v>
      </c>
      <c r="R15" s="189">
        <v>1</v>
      </c>
    </row>
    <row r="16" spans="1:18" s="13" customFormat="1" x14ac:dyDescent="0.25">
      <c r="A16" s="147">
        <v>13</v>
      </c>
      <c r="B16" s="17" t="s">
        <v>57</v>
      </c>
      <c r="C16" s="19">
        <v>0</v>
      </c>
      <c r="D16" s="19">
        <v>1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38">
        <v>0</v>
      </c>
      <c r="N16" s="40">
        <v>1</v>
      </c>
      <c r="O16" s="161">
        <v>0</v>
      </c>
      <c r="P16" s="44">
        <v>16</v>
      </c>
      <c r="Q16" s="168">
        <v>1</v>
      </c>
      <c r="R16" s="189">
        <v>0</v>
      </c>
    </row>
    <row r="17" spans="1:18" ht="15.75" thickBot="1" x14ac:dyDescent="0.3">
      <c r="A17" s="48">
        <v>14</v>
      </c>
      <c r="B17" s="62" t="s">
        <v>94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1</v>
      </c>
      <c r="M17" s="139">
        <v>0</v>
      </c>
      <c r="N17" s="173">
        <v>1</v>
      </c>
      <c r="O17" s="162">
        <v>1</v>
      </c>
      <c r="P17" s="141">
        <v>95</v>
      </c>
      <c r="Q17" s="169">
        <v>0</v>
      </c>
      <c r="R17" s="190">
        <v>1</v>
      </c>
    </row>
    <row r="18" spans="1:18" s="192" customFormat="1" x14ac:dyDescent="0.25">
      <c r="A18" s="145"/>
      <c r="B18" s="149" t="s">
        <v>19</v>
      </c>
      <c r="C18" s="145">
        <v>457</v>
      </c>
      <c r="D18" s="145">
        <v>1397</v>
      </c>
      <c r="E18" s="145">
        <v>2545</v>
      </c>
      <c r="F18" s="145">
        <v>3083</v>
      </c>
      <c r="G18" s="145">
        <v>4408</v>
      </c>
      <c r="H18" s="145">
        <v>4101</v>
      </c>
      <c r="I18" s="145">
        <v>3896</v>
      </c>
      <c r="J18" s="145">
        <v>2897</v>
      </c>
      <c r="K18" s="145">
        <v>1680</v>
      </c>
      <c r="L18" s="145">
        <v>867</v>
      </c>
      <c r="M18" s="136">
        <v>49</v>
      </c>
      <c r="N18" s="175">
        <v>25380</v>
      </c>
      <c r="O18" s="152">
        <v>20447</v>
      </c>
      <c r="P18" s="153">
        <v>53.01535095293135</v>
      </c>
      <c r="Q18" s="170">
        <v>4933</v>
      </c>
      <c r="R18" s="191">
        <v>2948</v>
      </c>
    </row>
    <row r="19" spans="1:18" x14ac:dyDescent="0.25">
      <c r="A19" s="58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136"/>
      <c r="N19" s="58"/>
      <c r="O19" s="145"/>
      <c r="P19" s="142"/>
      <c r="Q19" s="70"/>
      <c r="R19" s="144"/>
    </row>
    <row r="20" spans="1:18" s="453" customFormat="1" ht="18" thickBot="1" x14ac:dyDescent="0.35">
      <c r="A20" s="185" t="s">
        <v>252</v>
      </c>
      <c r="B20" s="183" t="s">
        <v>65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4"/>
      <c r="R20" s="454" t="s">
        <v>140</v>
      </c>
    </row>
    <row r="21" spans="1:18" s="56" customFormat="1" ht="45.75" thickBot="1" x14ac:dyDescent="0.3">
      <c r="A21" s="343" t="s">
        <v>16</v>
      </c>
      <c r="B21" s="344" t="s">
        <v>1</v>
      </c>
      <c r="C21" s="344" t="s">
        <v>46</v>
      </c>
      <c r="D21" s="344" t="s">
        <v>47</v>
      </c>
      <c r="E21" s="344" t="s">
        <v>48</v>
      </c>
      <c r="F21" s="344" t="s">
        <v>49</v>
      </c>
      <c r="G21" s="344" t="s">
        <v>50</v>
      </c>
      <c r="H21" s="344" t="s">
        <v>51</v>
      </c>
      <c r="I21" s="344" t="s">
        <v>52</v>
      </c>
      <c r="J21" s="344" t="s">
        <v>53</v>
      </c>
      <c r="K21" s="344" t="s">
        <v>54</v>
      </c>
      <c r="L21" s="344" t="s">
        <v>55</v>
      </c>
      <c r="M21" s="135">
        <v>100</v>
      </c>
      <c r="N21" s="342" t="s">
        <v>19</v>
      </c>
      <c r="O21" s="159" t="s">
        <v>101</v>
      </c>
      <c r="P21" s="133" t="s">
        <v>27</v>
      </c>
      <c r="Q21" s="166" t="s">
        <v>100</v>
      </c>
      <c r="R21" s="345" t="s">
        <v>63</v>
      </c>
    </row>
    <row r="22" spans="1:18" x14ac:dyDescent="0.25">
      <c r="A22" s="46">
        <v>1</v>
      </c>
      <c r="B22" s="131" t="s">
        <v>8</v>
      </c>
      <c r="C22" s="134">
        <v>9</v>
      </c>
      <c r="D22" s="134">
        <v>16</v>
      </c>
      <c r="E22" s="134">
        <v>23</v>
      </c>
      <c r="F22" s="134">
        <v>34</v>
      </c>
      <c r="G22" s="134">
        <v>72</v>
      </c>
      <c r="H22" s="134">
        <v>71</v>
      </c>
      <c r="I22" s="134">
        <v>102</v>
      </c>
      <c r="J22" s="134">
        <v>81</v>
      </c>
      <c r="K22" s="134">
        <v>48</v>
      </c>
      <c r="L22" s="134">
        <v>14</v>
      </c>
      <c r="M22" s="137">
        <v>0</v>
      </c>
      <c r="N22" s="172">
        <v>470</v>
      </c>
      <c r="O22" s="160">
        <v>440</v>
      </c>
      <c r="P22" s="143">
        <v>58.597872340425532</v>
      </c>
      <c r="Q22" s="186">
        <v>30</v>
      </c>
      <c r="R22" s="154">
        <v>76</v>
      </c>
    </row>
    <row r="23" spans="1:18" x14ac:dyDescent="0.25">
      <c r="A23" s="47">
        <v>2</v>
      </c>
      <c r="B23" s="9" t="s">
        <v>22</v>
      </c>
      <c r="C23" s="39">
        <v>40</v>
      </c>
      <c r="D23" s="39">
        <v>47</v>
      </c>
      <c r="E23" s="39">
        <v>87</v>
      </c>
      <c r="F23" s="39">
        <v>56</v>
      </c>
      <c r="G23" s="39">
        <v>41</v>
      </c>
      <c r="H23" s="39">
        <v>14</v>
      </c>
      <c r="I23" s="39">
        <v>22</v>
      </c>
      <c r="J23" s="39">
        <v>14</v>
      </c>
      <c r="K23" s="39">
        <v>4</v>
      </c>
      <c r="L23" s="39">
        <v>0</v>
      </c>
      <c r="M23" s="50">
        <v>0</v>
      </c>
      <c r="N23" s="40">
        <v>325</v>
      </c>
      <c r="O23" s="161">
        <v>196</v>
      </c>
      <c r="P23" s="36">
        <v>33.203076923076921</v>
      </c>
      <c r="Q23" s="176">
        <v>129</v>
      </c>
      <c r="R23" s="155">
        <v>7</v>
      </c>
    </row>
    <row r="24" spans="1:18" x14ac:dyDescent="0.25">
      <c r="A24" s="47">
        <v>3</v>
      </c>
      <c r="B24" s="9" t="s">
        <v>5</v>
      </c>
      <c r="C24" s="39">
        <v>2</v>
      </c>
      <c r="D24" s="39">
        <v>1</v>
      </c>
      <c r="E24" s="39">
        <v>3</v>
      </c>
      <c r="F24" s="39">
        <v>5</v>
      </c>
      <c r="G24" s="39">
        <v>7</v>
      </c>
      <c r="H24" s="39">
        <v>9</v>
      </c>
      <c r="I24" s="39">
        <v>2</v>
      </c>
      <c r="J24" s="39">
        <v>1</v>
      </c>
      <c r="K24" s="39">
        <v>1</v>
      </c>
      <c r="L24" s="39">
        <v>0</v>
      </c>
      <c r="M24" s="50">
        <v>1</v>
      </c>
      <c r="N24" s="40">
        <v>32</v>
      </c>
      <c r="O24" s="161">
        <v>26</v>
      </c>
      <c r="P24" s="36">
        <v>46.5625</v>
      </c>
      <c r="Q24" s="176">
        <v>6</v>
      </c>
      <c r="R24" s="155">
        <v>2</v>
      </c>
    </row>
    <row r="25" spans="1:18" x14ac:dyDescent="0.25">
      <c r="A25" s="47">
        <v>4</v>
      </c>
      <c r="B25" s="9" t="s">
        <v>14</v>
      </c>
      <c r="C25" s="39">
        <v>3</v>
      </c>
      <c r="D25" s="39">
        <v>4</v>
      </c>
      <c r="E25" s="39">
        <v>4</v>
      </c>
      <c r="F25" s="39">
        <v>8</v>
      </c>
      <c r="G25" s="39">
        <v>20</v>
      </c>
      <c r="H25" s="39">
        <v>13</v>
      </c>
      <c r="I25" s="39">
        <v>7</v>
      </c>
      <c r="J25" s="39">
        <v>5</v>
      </c>
      <c r="K25" s="39">
        <v>3</v>
      </c>
      <c r="L25" s="39">
        <v>1</v>
      </c>
      <c r="M25" s="50">
        <v>0</v>
      </c>
      <c r="N25" s="40">
        <v>68</v>
      </c>
      <c r="O25" s="161">
        <v>50</v>
      </c>
      <c r="P25" s="36">
        <v>48.117647058823529</v>
      </c>
      <c r="Q25" s="176">
        <v>18</v>
      </c>
      <c r="R25" s="155">
        <v>4</v>
      </c>
    </row>
    <row r="26" spans="1:18" x14ac:dyDescent="0.25">
      <c r="A26" s="47">
        <v>5</v>
      </c>
      <c r="B26" s="9" t="s">
        <v>13</v>
      </c>
      <c r="C26" s="39">
        <v>3</v>
      </c>
      <c r="D26" s="39">
        <v>19</v>
      </c>
      <c r="E26" s="39">
        <v>28</v>
      </c>
      <c r="F26" s="39">
        <v>39</v>
      </c>
      <c r="G26" s="39">
        <v>45</v>
      </c>
      <c r="H26" s="39">
        <v>27</v>
      </c>
      <c r="I26" s="39">
        <v>4</v>
      </c>
      <c r="J26" s="39">
        <v>0</v>
      </c>
      <c r="K26" s="39">
        <v>1</v>
      </c>
      <c r="L26" s="39">
        <v>0</v>
      </c>
      <c r="M26" s="50">
        <v>0</v>
      </c>
      <c r="N26" s="40">
        <v>166</v>
      </c>
      <c r="O26" s="161">
        <v>110</v>
      </c>
      <c r="P26" s="36">
        <v>38.367469879518069</v>
      </c>
      <c r="Q26" s="176">
        <v>56</v>
      </c>
      <c r="R26" s="155">
        <v>1</v>
      </c>
    </row>
    <row r="27" spans="1:18" x14ac:dyDescent="0.25">
      <c r="A27" s="47">
        <v>6</v>
      </c>
      <c r="B27" s="9" t="s">
        <v>7</v>
      </c>
      <c r="C27" s="39">
        <v>25</v>
      </c>
      <c r="D27" s="39">
        <v>57</v>
      </c>
      <c r="E27" s="39">
        <v>73</v>
      </c>
      <c r="F27" s="39">
        <v>51</v>
      </c>
      <c r="G27" s="39">
        <v>110</v>
      </c>
      <c r="H27" s="39">
        <v>63</v>
      </c>
      <c r="I27" s="39">
        <v>49</v>
      </c>
      <c r="J27" s="39">
        <v>34</v>
      </c>
      <c r="K27" s="39">
        <v>17</v>
      </c>
      <c r="L27" s="39">
        <v>7</v>
      </c>
      <c r="M27" s="50">
        <v>5</v>
      </c>
      <c r="N27" s="40">
        <v>491</v>
      </c>
      <c r="O27" s="161">
        <v>322</v>
      </c>
      <c r="P27" s="36">
        <v>44.067209775967413</v>
      </c>
      <c r="Q27" s="176">
        <v>169</v>
      </c>
      <c r="R27" s="155">
        <v>30</v>
      </c>
    </row>
    <row r="28" spans="1:18" x14ac:dyDescent="0.25">
      <c r="A28" s="47">
        <v>7</v>
      </c>
      <c r="B28" s="9" t="s">
        <v>11</v>
      </c>
      <c r="C28" s="39">
        <v>5</v>
      </c>
      <c r="D28" s="39">
        <v>35</v>
      </c>
      <c r="E28" s="39">
        <v>84</v>
      </c>
      <c r="F28" s="39">
        <v>107</v>
      </c>
      <c r="G28" s="39">
        <v>106</v>
      </c>
      <c r="H28" s="39">
        <v>81</v>
      </c>
      <c r="I28" s="39">
        <v>56</v>
      </c>
      <c r="J28" s="39">
        <v>23</v>
      </c>
      <c r="K28" s="39">
        <v>9</v>
      </c>
      <c r="L28" s="39">
        <v>1</v>
      </c>
      <c r="M28" s="50">
        <v>0</v>
      </c>
      <c r="N28" s="40">
        <v>507</v>
      </c>
      <c r="O28" s="161">
        <v>347</v>
      </c>
      <c r="P28" s="36">
        <v>43.792899408284022</v>
      </c>
      <c r="Q28" s="176">
        <v>160</v>
      </c>
      <c r="R28" s="155">
        <v>10</v>
      </c>
    </row>
    <row r="29" spans="1:18" x14ac:dyDescent="0.25">
      <c r="A29" s="47">
        <v>8</v>
      </c>
      <c r="B29" s="9" t="s">
        <v>10</v>
      </c>
      <c r="C29" s="39">
        <v>10</v>
      </c>
      <c r="D29" s="39">
        <v>53</v>
      </c>
      <c r="E29" s="39">
        <v>83</v>
      </c>
      <c r="F29" s="39">
        <v>72</v>
      </c>
      <c r="G29" s="39">
        <v>129</v>
      </c>
      <c r="H29" s="39">
        <v>77</v>
      </c>
      <c r="I29" s="39">
        <v>43</v>
      </c>
      <c r="J29" s="39">
        <v>14</v>
      </c>
      <c r="K29" s="39">
        <v>4</v>
      </c>
      <c r="L29" s="39">
        <v>1</v>
      </c>
      <c r="M29" s="50">
        <v>0</v>
      </c>
      <c r="N29" s="40">
        <v>486</v>
      </c>
      <c r="O29" s="161">
        <v>249</v>
      </c>
      <c r="P29" s="36">
        <v>40.788065843621396</v>
      </c>
      <c r="Q29" s="176">
        <v>237</v>
      </c>
      <c r="R29" s="155">
        <v>5</v>
      </c>
    </row>
    <row r="30" spans="1:18" x14ac:dyDescent="0.25">
      <c r="A30" s="47">
        <v>9</v>
      </c>
      <c r="B30" s="9" t="s">
        <v>6</v>
      </c>
      <c r="C30" s="39">
        <v>7</v>
      </c>
      <c r="D30" s="39">
        <v>24</v>
      </c>
      <c r="E30" s="39">
        <v>27</v>
      </c>
      <c r="F30" s="39">
        <v>40</v>
      </c>
      <c r="G30" s="39">
        <v>46</v>
      </c>
      <c r="H30" s="39">
        <v>31</v>
      </c>
      <c r="I30" s="39">
        <v>18</v>
      </c>
      <c r="J30" s="39">
        <v>8</v>
      </c>
      <c r="K30" s="39">
        <v>4</v>
      </c>
      <c r="L30" s="39">
        <v>1</v>
      </c>
      <c r="M30" s="50">
        <v>0</v>
      </c>
      <c r="N30" s="40">
        <v>206</v>
      </c>
      <c r="O30" s="161">
        <v>148</v>
      </c>
      <c r="P30" s="36">
        <v>41.412621359223301</v>
      </c>
      <c r="Q30" s="176">
        <v>58</v>
      </c>
      <c r="R30" s="155">
        <v>5</v>
      </c>
    </row>
    <row r="31" spans="1:18" x14ac:dyDescent="0.25">
      <c r="A31" s="47">
        <v>10</v>
      </c>
      <c r="B31" s="9" t="s">
        <v>4</v>
      </c>
      <c r="C31" s="39">
        <v>0</v>
      </c>
      <c r="D31" s="39">
        <v>1</v>
      </c>
      <c r="E31" s="39">
        <v>0</v>
      </c>
      <c r="F31" s="39">
        <v>1</v>
      </c>
      <c r="G31" s="39">
        <v>0</v>
      </c>
      <c r="H31" s="39">
        <v>0</v>
      </c>
      <c r="I31" s="39">
        <v>1</v>
      </c>
      <c r="J31" s="39">
        <v>0</v>
      </c>
      <c r="K31" s="39">
        <v>0</v>
      </c>
      <c r="L31" s="39">
        <v>0</v>
      </c>
      <c r="M31" s="50">
        <v>0</v>
      </c>
      <c r="N31" s="40">
        <v>3</v>
      </c>
      <c r="O31" s="161">
        <v>1</v>
      </c>
      <c r="P31" s="36">
        <v>35.333333333333336</v>
      </c>
      <c r="Q31" s="176">
        <v>2</v>
      </c>
      <c r="R31" s="155">
        <v>0</v>
      </c>
    </row>
    <row r="32" spans="1:18" ht="15.75" thickBot="1" x14ac:dyDescent="0.3">
      <c r="A32" s="48">
        <v>11</v>
      </c>
      <c r="B32" s="62" t="s">
        <v>15</v>
      </c>
      <c r="C32" s="61">
        <v>0</v>
      </c>
      <c r="D32" s="61">
        <v>9</v>
      </c>
      <c r="E32" s="61">
        <v>6</v>
      </c>
      <c r="F32" s="61">
        <v>6</v>
      </c>
      <c r="G32" s="61">
        <v>8</v>
      </c>
      <c r="H32" s="61">
        <v>3</v>
      </c>
      <c r="I32" s="61">
        <v>5</v>
      </c>
      <c r="J32" s="61">
        <v>7</v>
      </c>
      <c r="K32" s="61">
        <v>5</v>
      </c>
      <c r="L32" s="61">
        <v>0</v>
      </c>
      <c r="M32" s="139">
        <v>0</v>
      </c>
      <c r="N32" s="173">
        <v>49</v>
      </c>
      <c r="O32" s="162">
        <v>40</v>
      </c>
      <c r="P32" s="141">
        <v>47.102040816326529</v>
      </c>
      <c r="Q32" s="177">
        <v>9</v>
      </c>
      <c r="R32" s="156">
        <v>5</v>
      </c>
    </row>
    <row r="33" spans="1:18" x14ac:dyDescent="0.25">
      <c r="A33" s="58"/>
      <c r="B33" s="57" t="s">
        <v>19</v>
      </c>
      <c r="C33" s="58">
        <v>104</v>
      </c>
      <c r="D33" s="58">
        <v>266</v>
      </c>
      <c r="E33" s="58">
        <v>418</v>
      </c>
      <c r="F33" s="58">
        <v>419</v>
      </c>
      <c r="G33" s="58">
        <v>584</v>
      </c>
      <c r="H33" s="58">
        <v>389</v>
      </c>
      <c r="I33" s="58">
        <v>309</v>
      </c>
      <c r="J33" s="58">
        <v>187</v>
      </c>
      <c r="K33" s="58">
        <v>96</v>
      </c>
      <c r="L33" s="58">
        <v>25</v>
      </c>
      <c r="M33" s="136">
        <v>6</v>
      </c>
      <c r="N33" s="174">
        <v>2803</v>
      </c>
      <c r="O33" s="152">
        <v>1929</v>
      </c>
      <c r="P33" s="144">
        <v>43.39497606714545</v>
      </c>
      <c r="Q33" s="187">
        <v>874</v>
      </c>
      <c r="R33" s="11">
        <v>145</v>
      </c>
    </row>
    <row r="34" spans="1:18" x14ac:dyDescent="0.25">
      <c r="A34" s="58"/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136"/>
      <c r="N34" s="58"/>
      <c r="O34" s="145"/>
      <c r="P34" s="144"/>
      <c r="Q34" s="70"/>
      <c r="R34" s="11"/>
    </row>
    <row r="35" spans="1:18" s="455" customFormat="1" ht="18" thickBot="1" x14ac:dyDescent="0.35">
      <c r="A35" s="185" t="s">
        <v>253</v>
      </c>
      <c r="B35" s="183" t="s">
        <v>80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4"/>
      <c r="R35" s="454" t="s">
        <v>140</v>
      </c>
    </row>
    <row r="36" spans="1:18" s="35" customFormat="1" ht="45.75" thickBot="1" x14ac:dyDescent="0.3">
      <c r="A36" s="343" t="s">
        <v>16</v>
      </c>
      <c r="B36" s="344" t="s">
        <v>1</v>
      </c>
      <c r="C36" s="344" t="s">
        <v>46</v>
      </c>
      <c r="D36" s="344" t="s">
        <v>47</v>
      </c>
      <c r="E36" s="344" t="s">
        <v>48</v>
      </c>
      <c r="F36" s="344" t="s">
        <v>49</v>
      </c>
      <c r="G36" s="344" t="s">
        <v>50</v>
      </c>
      <c r="H36" s="344" t="s">
        <v>51</v>
      </c>
      <c r="I36" s="344" t="s">
        <v>52</v>
      </c>
      <c r="J36" s="344" t="s">
        <v>53</v>
      </c>
      <c r="K36" s="344" t="s">
        <v>54</v>
      </c>
      <c r="L36" s="344" t="s">
        <v>55</v>
      </c>
      <c r="M36" s="135">
        <v>100</v>
      </c>
      <c r="N36" s="342" t="s">
        <v>19</v>
      </c>
      <c r="O36" s="159" t="s">
        <v>101</v>
      </c>
      <c r="P36" s="133" t="s">
        <v>27</v>
      </c>
      <c r="Q36" s="166" t="s">
        <v>152</v>
      </c>
      <c r="R36" s="345" t="s">
        <v>63</v>
      </c>
    </row>
    <row r="37" spans="1:18" x14ac:dyDescent="0.25">
      <c r="A37" s="46">
        <v>1</v>
      </c>
      <c r="B37" s="131" t="s">
        <v>8</v>
      </c>
      <c r="C37" s="134">
        <v>2</v>
      </c>
      <c r="D37" s="134">
        <v>1</v>
      </c>
      <c r="E37" s="134">
        <v>2</v>
      </c>
      <c r="F37" s="134">
        <v>4</v>
      </c>
      <c r="G37" s="134">
        <v>5</v>
      </c>
      <c r="H37" s="134">
        <v>5</v>
      </c>
      <c r="I37" s="134">
        <v>11</v>
      </c>
      <c r="J37" s="134">
        <v>7</v>
      </c>
      <c r="K37" s="134">
        <v>5</v>
      </c>
      <c r="L37" s="134">
        <v>3</v>
      </c>
      <c r="M37" s="137">
        <v>0</v>
      </c>
      <c r="N37" s="172">
        <v>45</v>
      </c>
      <c r="O37" s="160">
        <v>42</v>
      </c>
      <c r="P37" s="143">
        <v>59.222222222222221</v>
      </c>
      <c r="Q37" s="186">
        <v>3</v>
      </c>
      <c r="R37" s="154">
        <v>8</v>
      </c>
    </row>
    <row r="38" spans="1:18" x14ac:dyDescent="0.25">
      <c r="A38" s="47">
        <v>2</v>
      </c>
      <c r="B38" s="9" t="s">
        <v>22</v>
      </c>
      <c r="C38" s="39">
        <v>3</v>
      </c>
      <c r="D38" s="39">
        <v>3</v>
      </c>
      <c r="E38" s="39">
        <v>2</v>
      </c>
      <c r="F38" s="39">
        <v>5</v>
      </c>
      <c r="G38" s="39">
        <v>3</v>
      </c>
      <c r="H38" s="39">
        <v>0</v>
      </c>
      <c r="I38" s="39">
        <v>2</v>
      </c>
      <c r="J38" s="39">
        <v>0</v>
      </c>
      <c r="K38" s="39">
        <v>0</v>
      </c>
      <c r="L38" s="39">
        <v>0</v>
      </c>
      <c r="M38" s="50">
        <v>0</v>
      </c>
      <c r="N38" s="40">
        <v>18</v>
      </c>
      <c r="O38" s="161">
        <v>11</v>
      </c>
      <c r="P38" s="36">
        <v>32</v>
      </c>
      <c r="Q38" s="176">
        <v>7</v>
      </c>
      <c r="R38" s="155">
        <v>0</v>
      </c>
    </row>
    <row r="39" spans="1:18" x14ac:dyDescent="0.25">
      <c r="A39" s="47">
        <v>3</v>
      </c>
      <c r="B39" s="9" t="s">
        <v>5</v>
      </c>
      <c r="C39" s="39">
        <v>0</v>
      </c>
      <c r="D39" s="39">
        <v>0</v>
      </c>
      <c r="E39" s="39">
        <v>0</v>
      </c>
      <c r="F39" s="39">
        <v>0</v>
      </c>
      <c r="G39" s="39">
        <v>1</v>
      </c>
      <c r="H39" s="39">
        <v>0</v>
      </c>
      <c r="I39" s="39">
        <v>1</v>
      </c>
      <c r="J39" s="39">
        <v>0</v>
      </c>
      <c r="K39" s="39">
        <v>0</v>
      </c>
      <c r="L39" s="39">
        <v>0</v>
      </c>
      <c r="M39" s="50">
        <v>0</v>
      </c>
      <c r="N39" s="40">
        <v>2</v>
      </c>
      <c r="O39" s="161">
        <v>2</v>
      </c>
      <c r="P39" s="36">
        <v>55.5</v>
      </c>
      <c r="Q39" s="176">
        <v>0</v>
      </c>
      <c r="R39" s="155">
        <v>0</v>
      </c>
    </row>
    <row r="40" spans="1:18" x14ac:dyDescent="0.25">
      <c r="A40" s="47">
        <v>4</v>
      </c>
      <c r="B40" s="9" t="s">
        <v>14</v>
      </c>
      <c r="C40" s="39">
        <v>0</v>
      </c>
      <c r="D40" s="39">
        <v>0</v>
      </c>
      <c r="E40" s="39">
        <v>0</v>
      </c>
      <c r="F40" s="39">
        <v>0</v>
      </c>
      <c r="G40" s="39">
        <v>2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50">
        <v>0</v>
      </c>
      <c r="N40" s="40">
        <v>2</v>
      </c>
      <c r="O40" s="161">
        <v>2</v>
      </c>
      <c r="P40" s="36">
        <v>42</v>
      </c>
      <c r="Q40" s="176">
        <v>0</v>
      </c>
      <c r="R40" s="155">
        <v>0</v>
      </c>
    </row>
    <row r="41" spans="1:18" x14ac:dyDescent="0.25">
      <c r="A41" s="47">
        <v>5</v>
      </c>
      <c r="B41" s="9" t="s">
        <v>13</v>
      </c>
      <c r="C41" s="39">
        <v>0</v>
      </c>
      <c r="D41" s="39">
        <v>0</v>
      </c>
      <c r="E41" s="39">
        <v>0</v>
      </c>
      <c r="F41" s="39">
        <v>1</v>
      </c>
      <c r="G41" s="39">
        <v>2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50">
        <v>0</v>
      </c>
      <c r="N41" s="40">
        <v>3</v>
      </c>
      <c r="O41" s="161">
        <v>3</v>
      </c>
      <c r="P41" s="36">
        <v>41.666666666666664</v>
      </c>
      <c r="Q41" s="176">
        <v>0</v>
      </c>
      <c r="R41" s="155">
        <v>0</v>
      </c>
    </row>
    <row r="42" spans="1:18" x14ac:dyDescent="0.25">
      <c r="A42" s="47">
        <v>6</v>
      </c>
      <c r="B42" s="9" t="s">
        <v>7</v>
      </c>
      <c r="C42" s="39">
        <v>3</v>
      </c>
      <c r="D42" s="39">
        <v>3</v>
      </c>
      <c r="E42" s="39">
        <v>3</v>
      </c>
      <c r="F42" s="39">
        <v>3</v>
      </c>
      <c r="G42" s="39">
        <v>2</v>
      </c>
      <c r="H42" s="39">
        <v>0</v>
      </c>
      <c r="I42" s="39">
        <v>0</v>
      </c>
      <c r="J42" s="39">
        <v>2</v>
      </c>
      <c r="K42" s="39">
        <v>2</v>
      </c>
      <c r="L42" s="39">
        <v>0</v>
      </c>
      <c r="M42" s="50">
        <v>0</v>
      </c>
      <c r="N42" s="40">
        <v>18</v>
      </c>
      <c r="O42" s="161">
        <v>8</v>
      </c>
      <c r="P42" s="36">
        <v>36.333333333333336</v>
      </c>
      <c r="Q42" s="176">
        <v>10</v>
      </c>
      <c r="R42" s="155">
        <v>2</v>
      </c>
    </row>
    <row r="43" spans="1:18" x14ac:dyDescent="0.25">
      <c r="A43" s="47">
        <v>7</v>
      </c>
      <c r="B43" s="9" t="s">
        <v>11</v>
      </c>
      <c r="C43" s="39">
        <v>1</v>
      </c>
      <c r="D43" s="39">
        <v>0</v>
      </c>
      <c r="E43" s="39">
        <v>11</v>
      </c>
      <c r="F43" s="39">
        <v>3</v>
      </c>
      <c r="G43" s="39">
        <v>1</v>
      </c>
      <c r="H43" s="39">
        <v>1</v>
      </c>
      <c r="I43" s="39">
        <v>4</v>
      </c>
      <c r="J43" s="39">
        <v>0</v>
      </c>
      <c r="K43" s="39">
        <v>0</v>
      </c>
      <c r="L43" s="39">
        <v>0</v>
      </c>
      <c r="M43" s="50">
        <v>0</v>
      </c>
      <c r="N43" s="40">
        <v>21</v>
      </c>
      <c r="O43" s="161">
        <v>8</v>
      </c>
      <c r="P43" s="36">
        <v>37.523809523809526</v>
      </c>
      <c r="Q43" s="176">
        <v>13</v>
      </c>
      <c r="R43" s="155">
        <v>0</v>
      </c>
    </row>
    <row r="44" spans="1:18" x14ac:dyDescent="0.25">
      <c r="A44" s="47">
        <v>8</v>
      </c>
      <c r="B44" s="9" t="s">
        <v>10</v>
      </c>
      <c r="C44" s="39">
        <v>0</v>
      </c>
      <c r="D44" s="39">
        <v>1</v>
      </c>
      <c r="E44" s="39">
        <v>1</v>
      </c>
      <c r="F44" s="39">
        <v>2</v>
      </c>
      <c r="G44" s="39">
        <v>1</v>
      </c>
      <c r="H44" s="39">
        <v>2</v>
      </c>
      <c r="I44" s="39">
        <v>0</v>
      </c>
      <c r="J44" s="39">
        <v>2</v>
      </c>
      <c r="K44" s="39">
        <v>0</v>
      </c>
      <c r="L44" s="39">
        <v>0</v>
      </c>
      <c r="M44" s="50">
        <v>0</v>
      </c>
      <c r="N44" s="40">
        <v>9</v>
      </c>
      <c r="O44" s="161">
        <v>5</v>
      </c>
      <c r="P44" s="36">
        <v>46.222222222222221</v>
      </c>
      <c r="Q44" s="176">
        <v>4</v>
      </c>
      <c r="R44" s="155">
        <v>0</v>
      </c>
    </row>
    <row r="45" spans="1:18" x14ac:dyDescent="0.25">
      <c r="A45" s="47">
        <v>9</v>
      </c>
      <c r="B45" s="9" t="s">
        <v>6</v>
      </c>
      <c r="C45" s="39">
        <v>0</v>
      </c>
      <c r="D45" s="39">
        <v>1</v>
      </c>
      <c r="E45" s="39">
        <v>3</v>
      </c>
      <c r="F45" s="39">
        <v>1</v>
      </c>
      <c r="G45" s="39">
        <v>0</v>
      </c>
      <c r="H45" s="39">
        <v>0</v>
      </c>
      <c r="I45" s="39">
        <v>1</v>
      </c>
      <c r="J45" s="39">
        <v>0</v>
      </c>
      <c r="K45" s="39">
        <v>0</v>
      </c>
      <c r="L45" s="39">
        <v>0</v>
      </c>
      <c r="M45" s="50">
        <v>0</v>
      </c>
      <c r="N45" s="40">
        <v>6</v>
      </c>
      <c r="O45" s="161">
        <v>2</v>
      </c>
      <c r="P45" s="36">
        <v>31.5</v>
      </c>
      <c r="Q45" s="176">
        <v>4</v>
      </c>
      <c r="R45" s="155">
        <v>0</v>
      </c>
    </row>
    <row r="46" spans="1:18" ht="15.75" thickBot="1" x14ac:dyDescent="0.3">
      <c r="A46" s="48">
        <v>11</v>
      </c>
      <c r="B46" s="62" t="s">
        <v>15</v>
      </c>
      <c r="C46" s="61">
        <v>0</v>
      </c>
      <c r="D46" s="61">
        <v>0</v>
      </c>
      <c r="E46" s="61">
        <v>0</v>
      </c>
      <c r="F46" s="61">
        <v>1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139">
        <v>0</v>
      </c>
      <c r="N46" s="173">
        <v>1</v>
      </c>
      <c r="O46" s="162">
        <v>1</v>
      </c>
      <c r="P46" s="141">
        <v>31</v>
      </c>
      <c r="Q46" s="177">
        <v>0</v>
      </c>
      <c r="R46" s="156">
        <v>0</v>
      </c>
    </row>
    <row r="47" spans="1:18" x14ac:dyDescent="0.25">
      <c r="A47" s="58"/>
      <c r="B47" s="57" t="s">
        <v>19</v>
      </c>
      <c r="C47" s="58">
        <v>9</v>
      </c>
      <c r="D47" s="58">
        <v>9</v>
      </c>
      <c r="E47" s="58">
        <v>22</v>
      </c>
      <c r="F47" s="58">
        <v>20</v>
      </c>
      <c r="G47" s="58">
        <v>17</v>
      </c>
      <c r="H47" s="58">
        <v>8</v>
      </c>
      <c r="I47" s="58">
        <v>19</v>
      </c>
      <c r="J47" s="58">
        <v>11</v>
      </c>
      <c r="K47" s="58">
        <v>7</v>
      </c>
      <c r="L47" s="58">
        <v>3</v>
      </c>
      <c r="M47" s="136">
        <v>0</v>
      </c>
      <c r="N47" s="174">
        <v>125</v>
      </c>
      <c r="O47" s="152">
        <v>84</v>
      </c>
      <c r="P47" s="144">
        <v>41.296825396825398</v>
      </c>
      <c r="Q47" s="187">
        <v>41</v>
      </c>
      <c r="R47" s="70">
        <v>10</v>
      </c>
    </row>
    <row r="48" spans="1:18" x14ac:dyDescent="0.25">
      <c r="A48" s="58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136"/>
      <c r="N48" s="174"/>
      <c r="O48" s="152"/>
      <c r="P48" s="144"/>
      <c r="Q48" s="187"/>
      <c r="R48" s="70"/>
    </row>
    <row r="49" spans="1:26" s="453" customFormat="1" ht="18" thickBot="1" x14ac:dyDescent="0.35">
      <c r="A49" s="185" t="s">
        <v>254</v>
      </c>
      <c r="B49" s="183" t="s">
        <v>138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449"/>
      <c r="N49" s="185"/>
      <c r="O49" s="450"/>
      <c r="P49" s="451"/>
      <c r="Q49" s="184"/>
      <c r="R49" s="452"/>
    </row>
    <row r="50" spans="1:26" s="63" customFormat="1" ht="30" customHeight="1" thickBot="1" x14ac:dyDescent="0.3">
      <c r="A50" s="148"/>
      <c r="B50" s="64" t="s">
        <v>81</v>
      </c>
      <c r="C50" s="65">
        <f t="shared" ref="C50:O50" si="0">C47+C33+C18</f>
        <v>570</v>
      </c>
      <c r="D50" s="65">
        <f t="shared" si="0"/>
        <v>1672</v>
      </c>
      <c r="E50" s="65">
        <f t="shared" si="0"/>
        <v>2985</v>
      </c>
      <c r="F50" s="65">
        <f t="shared" si="0"/>
        <v>3522</v>
      </c>
      <c r="G50" s="65">
        <f t="shared" si="0"/>
        <v>5009</v>
      </c>
      <c r="H50" s="65">
        <f t="shared" si="0"/>
        <v>4498</v>
      </c>
      <c r="I50" s="65">
        <f t="shared" si="0"/>
        <v>4224</v>
      </c>
      <c r="J50" s="65">
        <f t="shared" si="0"/>
        <v>3095</v>
      </c>
      <c r="K50" s="65">
        <f t="shared" si="0"/>
        <v>1783</v>
      </c>
      <c r="L50" s="65">
        <f t="shared" si="0"/>
        <v>895</v>
      </c>
      <c r="M50" s="65">
        <f t="shared" si="0"/>
        <v>55</v>
      </c>
      <c r="N50" s="178">
        <f t="shared" si="0"/>
        <v>28308</v>
      </c>
      <c r="O50" s="195">
        <f t="shared" si="0"/>
        <v>22460</v>
      </c>
      <c r="P50" s="193">
        <f>(P47+P33+P18)/3</f>
        <v>45.902384138967399</v>
      </c>
      <c r="Q50" s="196">
        <f>Q47+Q33+Q18</f>
        <v>5848</v>
      </c>
      <c r="R50" s="448">
        <f>R47+R33+R18</f>
        <v>3103</v>
      </c>
    </row>
    <row r="52" spans="1:26" s="447" customFormat="1" ht="27.75" customHeight="1" thickBot="1" x14ac:dyDescent="0.3">
      <c r="A52" s="439" t="s">
        <v>255</v>
      </c>
      <c r="B52" s="440" t="s">
        <v>43</v>
      </c>
      <c r="C52" s="441"/>
      <c r="D52" s="439"/>
      <c r="E52" s="439"/>
      <c r="F52" s="439"/>
      <c r="G52" s="439"/>
      <c r="H52" s="439"/>
      <c r="I52" s="439"/>
      <c r="J52" s="439"/>
      <c r="K52" s="442"/>
      <c r="L52" s="439"/>
      <c r="M52" s="443"/>
      <c r="N52" s="444"/>
      <c r="O52" s="445"/>
      <c r="P52" s="446"/>
      <c r="Q52" s="440"/>
      <c r="R52" s="440"/>
      <c r="S52" s="441"/>
    </row>
    <row r="53" spans="1:26" s="6" customFormat="1" ht="32.25" thickBot="1" x14ac:dyDescent="0.3">
      <c r="A53" s="148"/>
      <c r="B53" s="361" t="s">
        <v>82</v>
      </c>
      <c r="C53" s="362">
        <v>28308</v>
      </c>
      <c r="D53" s="67"/>
      <c r="E53" s="67"/>
      <c r="F53" s="67"/>
      <c r="G53" s="67"/>
      <c r="H53" s="67"/>
      <c r="I53" s="67"/>
      <c r="J53" s="67"/>
      <c r="K53" s="197"/>
      <c r="L53" s="67"/>
      <c r="M53" s="69"/>
      <c r="N53" s="68"/>
      <c r="O53" s="163"/>
      <c r="P53" s="194"/>
      <c r="Q53" s="68"/>
      <c r="R53" s="68"/>
      <c r="S53" s="66"/>
    </row>
    <row r="54" spans="1:26" x14ac:dyDescent="0.25">
      <c r="B54" s="59"/>
      <c r="C54" s="157"/>
      <c r="D54" s="157"/>
      <c r="E54" s="157"/>
      <c r="F54" s="157"/>
      <c r="G54" s="157"/>
      <c r="H54" s="157"/>
      <c r="K54" s="49"/>
      <c r="T54" s="60"/>
      <c r="U54" s="60"/>
      <c r="V54" s="60"/>
      <c r="W54" s="60"/>
      <c r="X54" s="60"/>
      <c r="Y54" s="60"/>
      <c r="Z54" s="60"/>
    </row>
  </sheetData>
  <pageMargins left="0.51181102362204722" right="0.15748031496062992" top="0.19685039370078741" bottom="0.31496062992125984" header="0.15748031496062992" footer="0.11811023622047245"/>
  <pageSetup paperSize="9" fitToHeight="0" orientation="landscape" r:id="rId1"/>
  <headerFooter>
    <oddFooter>&amp;LРаспределение участников ЕГЭ-2020 по тестовым баллам&amp;CСтр.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8</vt:i4>
      </vt:variant>
    </vt:vector>
  </HeadingPairs>
  <TitlesOfParts>
    <vt:vector size="38" baseType="lpstr">
      <vt:lpstr>1. Титульный лист</vt:lpstr>
      <vt:lpstr>1.1 Общее кол-во участников ЕГЭ</vt:lpstr>
      <vt:lpstr>1.2 Общие кол-во заявленных</vt:lpstr>
      <vt:lpstr>1.3 Процент юнушей и девушек</vt:lpstr>
      <vt:lpstr>2. Итоги ВТГ по годам</vt:lpstr>
      <vt:lpstr>3. Результаты ЕГЭ-2020</vt:lpstr>
      <vt:lpstr>4.Распределение тестовых баллов</vt:lpstr>
      <vt:lpstr>4.1 Шкала баллов от 0 до 9</vt:lpstr>
      <vt:lpstr>4.2 Шкала баллов от 0 до 10</vt:lpstr>
      <vt:lpstr>4.3 Ранжирование ОО по качеству</vt:lpstr>
      <vt:lpstr>5.1 Нарушения Порядка ГИА</vt:lpstr>
      <vt:lpstr>5.2 Нарушения в ППЭ</vt:lpstr>
      <vt:lpstr>6. Доля не преодолевших по АТЕ</vt:lpstr>
      <vt:lpstr>6.1 РУСС</vt:lpstr>
      <vt:lpstr>6.2 МАТ П</vt:lpstr>
      <vt:lpstr>6.3 ЛИТ</vt:lpstr>
      <vt:lpstr>6.4 ИКТ</vt:lpstr>
      <vt:lpstr>6.5 ФИЗ</vt:lpstr>
      <vt:lpstr>6.6 ХИМ</vt:lpstr>
      <vt:lpstr>6.7 БИО </vt:lpstr>
      <vt:lpstr>6.8 ОБЩ</vt:lpstr>
      <vt:lpstr>6.9 ИСТ</vt:lpstr>
      <vt:lpstr>6.10 ГЕО</vt:lpstr>
      <vt:lpstr>6.11 ИНЯЗ</vt:lpstr>
      <vt:lpstr>7.1 Результаты ЕГЭ ВТГ по АТЕ</vt:lpstr>
      <vt:lpstr>7.2 Результаты ЕГЭ ВПЛ по АТЕ</vt:lpstr>
      <vt:lpstr>7.3 Результаты ЕГЭ СПО по АТЕ</vt:lpstr>
      <vt:lpstr>8.1 Результаты ЕГЭ ВТГ по ОО</vt:lpstr>
      <vt:lpstr>8.2 Результаты ЕГЭ по СПО</vt:lpstr>
      <vt:lpstr>9. Результаты работы ПК </vt:lpstr>
      <vt:lpstr>'4.3 Ранжирование ОО по качеству'!Заголовки_для_печати</vt:lpstr>
      <vt:lpstr>'6. Доля не преодолевших по АТЕ'!Заголовки_для_печати</vt:lpstr>
      <vt:lpstr>'7.1 Результаты ЕГЭ ВТГ по АТЕ'!Заголовки_для_печати</vt:lpstr>
      <vt:lpstr>'7.2 Результаты ЕГЭ ВПЛ по АТЕ'!Заголовки_для_печати</vt:lpstr>
      <vt:lpstr>'7.3 Результаты ЕГЭ СПО по АТЕ'!Заголовки_для_печати</vt:lpstr>
      <vt:lpstr>'8.1 Результаты ЕГЭ ВТГ по ОО'!Заголовки_для_печати</vt:lpstr>
      <vt:lpstr>'8.2 Результаты ЕГЭ по СПО'!Заголовки_для_печати</vt:lpstr>
      <vt:lpstr>'1.1 Общее кол-во участников ЕГЭ'!Область_печати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 Каленюк</cp:lastModifiedBy>
  <cp:lastPrinted>2020-09-18T15:28:45Z</cp:lastPrinted>
  <dcterms:created xsi:type="dcterms:W3CDTF">2019-07-05T07:17:26Z</dcterms:created>
  <dcterms:modified xsi:type="dcterms:W3CDTF">2020-10-06T13:53:23Z</dcterms:modified>
</cp:coreProperties>
</file>